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231"/>
  <workbookPr defaultThemeVersion="202300"/>
  <mc:AlternateContent xmlns:mc="http://schemas.openxmlformats.org/markup-compatibility/2006">
    <mc:Choice Requires="x15">
      <x15ac:absPath xmlns:x15ac="http://schemas.microsoft.com/office/spreadsheetml/2010/11/ac" url="https://witscloud-my.sharepoint.com/personal/a0035610_wits_ac_za/Documents/Desktop/Tenders &amp; Quotes/1. Tenders/Active/2025_FHS_Library Re-development/1. Tender Information/BOQ/"/>
    </mc:Choice>
  </mc:AlternateContent>
  <xr:revisionPtr revIDLastSave="486" documentId="14_{8EBD6EB6-6F3A-4145-A69E-2FBEB1AB412C}" xr6:coauthVersionLast="47" xr6:coauthVersionMax="47" xr10:uidLastSave="{A5B8F054-1518-4D2B-A343-761524C83EEF}"/>
  <bookViews>
    <workbookView xWindow="28680" yWindow="-120" windowWidth="29040" windowHeight="15720" tabRatio="889" xr2:uid="{00000000-000D-0000-FFFF-FFFF00000000}"/>
  </bookViews>
  <sheets>
    <sheet name="Summary" sheetId="21" r:id="rId1"/>
    <sheet name="Preliminaries" sheetId="7" r:id="rId2"/>
    <sheet name="Alterations" sheetId="8" r:id="rId3"/>
    <sheet name="Masonry" sheetId="9" r:id="rId4"/>
    <sheet name="Carpentry and Joinery" sheetId="10" r:id="rId5"/>
    <sheet name="Ceilings, Partitions and Access" sheetId="11" r:id="rId6"/>
    <sheet name="Floor Coverings, Wall Linings" sheetId="12" r:id="rId7"/>
    <sheet name="Ironmongery" sheetId="13" r:id="rId8"/>
    <sheet name="Metalwork" sheetId="14" r:id="rId9"/>
    <sheet name="Plastering" sheetId="15" r:id="rId10"/>
    <sheet name="Tiling" sheetId="16" r:id="rId11"/>
    <sheet name="Plumbing and Drainage" sheetId="17" r:id="rId12"/>
    <sheet name="Glazing" sheetId="19" r:id="rId13"/>
    <sheet name="Paintwork" sheetId="18" r:id="rId14"/>
    <sheet name="Provisional Sums" sheetId="20" r:id="rId15"/>
  </sheets>
  <definedNames>
    <definedName name="_xlnm._FilterDatabase" localSheetId="2" hidden="1">Alterations!$A$1:$F$103</definedName>
    <definedName name="_xlnm._FilterDatabase" localSheetId="4" hidden="1">'Carpentry and Joinery'!$A$1:$F$34</definedName>
    <definedName name="_xlnm._FilterDatabase" localSheetId="5" hidden="1">'Ceilings, Partitions and Access'!$A$1:$F$241</definedName>
    <definedName name="_xlnm._FilterDatabase" localSheetId="6" hidden="1">'Floor Coverings, Wall Linings'!$A$1:$F$28</definedName>
    <definedName name="_xlnm._FilterDatabase" localSheetId="12" hidden="1">Glazing!$A$1:$F$22</definedName>
    <definedName name="_xlnm._FilterDatabase" localSheetId="7" hidden="1">Ironmongery!$A$1:$F$101</definedName>
    <definedName name="_xlnm._FilterDatabase" localSheetId="3" hidden="1">Masonry!$A$1:$F$70</definedName>
    <definedName name="_xlnm._FilterDatabase" localSheetId="8" hidden="1">Metalwork!$A$1:$F$28</definedName>
    <definedName name="_xlnm._FilterDatabase" localSheetId="13" hidden="1">Paintwork!$A$1:$F$71</definedName>
    <definedName name="_xlnm._FilterDatabase" localSheetId="9" hidden="1">Plastering!$A$1:$F$26</definedName>
    <definedName name="_xlnm._FilterDatabase" localSheetId="11" hidden="1">'Plumbing and Drainage'!$A$1:$F$148</definedName>
    <definedName name="_xlnm._FilterDatabase" localSheetId="1" hidden="1">Preliminaries!$A$1:$F$52</definedName>
    <definedName name="_xlnm._FilterDatabase" localSheetId="14" hidden="1">'Provisional Sums'!$A$1:$F$88</definedName>
    <definedName name="_xlnm._FilterDatabase" localSheetId="0" hidden="1">Summary!$A$1:$E$1</definedName>
    <definedName name="_xlnm._FilterDatabase" localSheetId="10" hidden="1">Tiling!$A$1:$F$55</definedName>
    <definedName name="_xlnm.Print_Area" localSheetId="2">Alterations!$A$1:$F$147</definedName>
    <definedName name="_xlnm.Print_Area" localSheetId="4">'Carpentry and Joinery'!$A$1:$F$47</definedName>
    <definedName name="_xlnm.Print_Area" localSheetId="5">'Ceilings, Partitions and Access'!$A$1:$F$256</definedName>
    <definedName name="_xlnm.Print_Area" localSheetId="6">'Floor Coverings, Wall Linings'!$A$1:$F$54</definedName>
    <definedName name="_xlnm.Print_Area" localSheetId="12">Glazing!$A$1:$F$59</definedName>
    <definedName name="_xlnm.Print_Area" localSheetId="7">Ironmongery!$A$1:$F$109</definedName>
    <definedName name="_xlnm.Print_Area" localSheetId="3">Masonry!$A$1:$F$113</definedName>
    <definedName name="_xlnm.Print_Area" localSheetId="8">Metalwork!$A$1:$F$50</definedName>
    <definedName name="_xlnm.Print_Area" localSheetId="13">Paintwork!$A$1:$F$110</definedName>
    <definedName name="_xlnm.Print_Area" localSheetId="9">Plastering!$A$1:$F$67</definedName>
    <definedName name="_xlnm.Print_Area" localSheetId="11">'Plumbing and Drainage'!$A$1:$F$183</definedName>
    <definedName name="_xlnm.Print_Area" localSheetId="1">Preliminaries!$A$1:$F$61</definedName>
    <definedName name="_xlnm.Print_Area" localSheetId="14">'Provisional Sums'!$A$1:$F$96</definedName>
    <definedName name="_xlnm.Print_Area" localSheetId="0">Summary!$A$1:$E$29</definedName>
    <definedName name="_xlnm.Print_Area" localSheetId="10">Tiling!$A$1:$F$104</definedName>
    <definedName name="_xlnm.Print_Titles" localSheetId="2">Alterations!$1:$2</definedName>
    <definedName name="_xlnm.Print_Titles" localSheetId="4">'Carpentry and Joinery'!$1:$2</definedName>
    <definedName name="_xlnm.Print_Titles" localSheetId="5">'Ceilings, Partitions and Access'!$1:$2</definedName>
    <definedName name="_xlnm.Print_Titles" localSheetId="6">'Floor Coverings, Wall Linings'!$1:$2</definedName>
    <definedName name="_xlnm.Print_Titles" localSheetId="12">Glazing!$1:$2</definedName>
    <definedName name="_xlnm.Print_Titles" localSheetId="7">Ironmongery!$1:$2</definedName>
    <definedName name="_xlnm.Print_Titles" localSheetId="3">Masonry!$1:$2</definedName>
    <definedName name="_xlnm.Print_Titles" localSheetId="8">Metalwork!$1:$2</definedName>
    <definedName name="_xlnm.Print_Titles" localSheetId="13">Paintwork!$1:$2</definedName>
    <definedName name="_xlnm.Print_Titles" localSheetId="9">Plastering!$1:$2</definedName>
    <definedName name="_xlnm.Print_Titles" localSheetId="11">'Plumbing and Drainage'!$1:$2</definedName>
    <definedName name="_xlnm.Print_Titles" localSheetId="1">Preliminaries!$1:$1</definedName>
    <definedName name="_xlnm.Print_Titles" localSheetId="14">'Provisional Sums'!$1:$2</definedName>
    <definedName name="_xlnm.Print_Titles" localSheetId="0">Summary!$1:$1</definedName>
    <definedName name="_xlnm.Print_Titles" localSheetId="10">Tiling!$1:$2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21" i="19" l="1"/>
  <c r="F15" i="19"/>
  <c r="F51" i="19" s="1"/>
  <c r="F56" i="19" s="1"/>
  <c r="F58" i="19" s="1"/>
  <c r="E14" i="21" s="1"/>
  <c r="F25" i="17"/>
  <c r="F70" i="18"/>
  <c r="F68" i="18"/>
  <c r="F62" i="18"/>
  <c r="F60" i="18"/>
  <c r="F58" i="18"/>
  <c r="F52" i="18"/>
  <c r="F45" i="18"/>
  <c r="F147" i="17"/>
  <c r="F143" i="17"/>
  <c r="F137" i="17"/>
  <c r="F127" i="17"/>
  <c r="F125" i="17"/>
  <c r="F123" i="17"/>
  <c r="F119" i="17"/>
  <c r="F117" i="17"/>
  <c r="F115" i="17"/>
  <c r="F113" i="17"/>
  <c r="F111" i="17"/>
  <c r="F109" i="17"/>
  <c r="F107" i="17"/>
  <c r="F105" i="17"/>
  <c r="F103" i="17"/>
  <c r="F101" i="17"/>
  <c r="F99" i="17"/>
  <c r="F37" i="18"/>
  <c r="F31" i="18"/>
  <c r="F25" i="18"/>
  <c r="F23" i="18"/>
  <c r="F17" i="18"/>
  <c r="F13" i="18"/>
  <c r="F97" i="17"/>
  <c r="F93" i="17"/>
  <c r="F91" i="17"/>
  <c r="F85" i="17"/>
  <c r="F83" i="17"/>
  <c r="F81" i="17"/>
  <c r="F77" i="17"/>
  <c r="F75" i="17"/>
  <c r="F73" i="17"/>
  <c r="F71" i="17"/>
  <c r="F69" i="17"/>
  <c r="F65" i="17"/>
  <c r="F63" i="17"/>
  <c r="F55" i="17"/>
  <c r="F49" i="17"/>
  <c r="F45" i="17"/>
  <c r="F41" i="17"/>
  <c r="F39" i="17"/>
  <c r="F35" i="17"/>
  <c r="F33" i="17"/>
  <c r="F29" i="17"/>
  <c r="F54" i="16"/>
  <c r="F52" i="16"/>
  <c r="F50" i="16"/>
  <c r="F48" i="16"/>
  <c r="F42" i="16"/>
  <c r="F95" i="16" s="1"/>
  <c r="F101" i="16" s="1"/>
  <c r="F37" i="16"/>
  <c r="F35" i="16"/>
  <c r="F29" i="16"/>
  <c r="F27" i="16"/>
  <c r="F23" i="16"/>
  <c r="F21" i="16"/>
  <c r="F17" i="16"/>
  <c r="F13" i="16"/>
  <c r="F11" i="16"/>
  <c r="F19" i="15"/>
  <c r="F59" i="15" s="1"/>
  <c r="F64" i="15" s="1"/>
  <c r="F66" i="15" s="1"/>
  <c r="E11" i="21" s="1"/>
  <c r="F17" i="15"/>
  <c r="F11" i="15"/>
  <c r="F27" i="14"/>
  <c r="F23" i="14"/>
  <c r="F17" i="14"/>
  <c r="F13" i="14"/>
  <c r="F11" i="14"/>
  <c r="F53" i="13"/>
  <c r="F100" i="13" s="1"/>
  <c r="F106" i="13" s="1"/>
  <c r="F45" i="13"/>
  <c r="F41" i="13"/>
  <c r="F35" i="13"/>
  <c r="F33" i="13"/>
  <c r="F27" i="13"/>
  <c r="F21" i="13"/>
  <c r="F17" i="13"/>
  <c r="F15" i="13"/>
  <c r="F13" i="13"/>
  <c r="F27" i="12"/>
  <c r="F23" i="12"/>
  <c r="F19" i="12"/>
  <c r="F15" i="12"/>
  <c r="F11" i="12"/>
  <c r="F78" i="20"/>
  <c r="F76" i="20"/>
  <c r="F72" i="20"/>
  <c r="F70" i="20"/>
  <c r="F66" i="20"/>
  <c r="F64" i="20"/>
  <c r="F62" i="20"/>
  <c r="F60" i="20"/>
  <c r="F58" i="20"/>
  <c r="F56" i="20"/>
  <c r="F54" i="20"/>
  <c r="F52" i="20"/>
  <c r="F50" i="20"/>
  <c r="F48" i="20"/>
  <c r="F46" i="20"/>
  <c r="F41" i="20"/>
  <c r="F39" i="20"/>
  <c r="F35" i="20"/>
  <c r="F33" i="20"/>
  <c r="F29" i="20"/>
  <c r="F27" i="20"/>
  <c r="F23" i="20"/>
  <c r="F21" i="20"/>
  <c r="F15" i="20"/>
  <c r="F11" i="20"/>
  <c r="F234" i="11"/>
  <c r="F232" i="11"/>
  <c r="F242" i="11" s="1"/>
  <c r="F253" i="11" s="1"/>
  <c r="F203" i="11"/>
  <c r="F201" i="11"/>
  <c r="F199" i="11"/>
  <c r="F195" i="11"/>
  <c r="F191" i="11"/>
  <c r="F189" i="11"/>
  <c r="F187" i="11"/>
  <c r="F185" i="11"/>
  <c r="F215" i="11" s="1"/>
  <c r="F252" i="11" s="1"/>
  <c r="F183" i="11"/>
  <c r="F180" i="11"/>
  <c r="F176" i="11"/>
  <c r="F174" i="11"/>
  <c r="F170" i="11"/>
  <c r="F168" i="11"/>
  <c r="F166" i="11"/>
  <c r="F162" i="11"/>
  <c r="F160" i="11"/>
  <c r="F158" i="11"/>
  <c r="F154" i="11"/>
  <c r="F152" i="11"/>
  <c r="F150" i="11"/>
  <c r="F146" i="11"/>
  <c r="F144" i="11"/>
  <c r="F141" i="11"/>
  <c r="F139" i="11"/>
  <c r="F135" i="11"/>
  <c r="F131" i="11"/>
  <c r="F129" i="11"/>
  <c r="F127" i="11"/>
  <c r="F123" i="11"/>
  <c r="F119" i="11"/>
  <c r="F115" i="11"/>
  <c r="F113" i="11"/>
  <c r="F111" i="11"/>
  <c r="F107" i="11"/>
  <c r="F102" i="11"/>
  <c r="F100" i="11"/>
  <c r="F96" i="11"/>
  <c r="F94" i="11"/>
  <c r="F92" i="11"/>
  <c r="F88" i="11"/>
  <c r="F82" i="11"/>
  <c r="F76" i="11"/>
  <c r="F72" i="11"/>
  <c r="F65" i="11"/>
  <c r="F61" i="11"/>
  <c r="F59" i="11"/>
  <c r="F57" i="11"/>
  <c r="F55" i="11"/>
  <c r="F51" i="11"/>
  <c r="F49" i="11"/>
  <c r="F47" i="11"/>
  <c r="F45" i="11"/>
  <c r="F41" i="11"/>
  <c r="F39" i="11"/>
  <c r="F36" i="11"/>
  <c r="F34" i="11"/>
  <c r="F31" i="11"/>
  <c r="F27" i="11"/>
  <c r="F25" i="11"/>
  <c r="F23" i="11"/>
  <c r="F21" i="11"/>
  <c r="F17" i="11"/>
  <c r="F15" i="11"/>
  <c r="F13" i="11"/>
  <c r="F11" i="11"/>
  <c r="F33" i="10"/>
  <c r="F27" i="10"/>
  <c r="F25" i="10"/>
  <c r="F19" i="10"/>
  <c r="F17" i="10"/>
  <c r="F15" i="10"/>
  <c r="F13" i="10"/>
  <c r="F11" i="10"/>
  <c r="F33" i="9"/>
  <c r="F31" i="9"/>
  <c r="F29" i="9"/>
  <c r="F69" i="9"/>
  <c r="F65" i="9"/>
  <c r="F63" i="9"/>
  <c r="F61" i="9"/>
  <c r="F57" i="9"/>
  <c r="F55" i="9"/>
  <c r="F102" i="8"/>
  <c r="F137" i="8" s="1"/>
  <c r="F144" i="8" s="1"/>
  <c r="F100" i="8"/>
  <c r="F91" i="8"/>
  <c r="F87" i="8"/>
  <c r="F83" i="8"/>
  <c r="F77" i="8"/>
  <c r="F75" i="8"/>
  <c r="F71" i="8"/>
  <c r="F69" i="8"/>
  <c r="F65" i="8"/>
  <c r="F61" i="8"/>
  <c r="F55" i="8"/>
  <c r="F47" i="8"/>
  <c r="F45" i="8"/>
  <c r="F41" i="8"/>
  <c r="F37" i="8"/>
  <c r="F35" i="8"/>
  <c r="F33" i="8"/>
  <c r="F31" i="8"/>
  <c r="F27" i="8"/>
  <c r="F25" i="8"/>
  <c r="F23" i="8"/>
  <c r="F21" i="8"/>
  <c r="F17" i="8"/>
  <c r="F15" i="8"/>
  <c r="F11" i="8"/>
  <c r="F12" i="7"/>
  <c r="F10" i="7"/>
  <c r="F8" i="7"/>
  <c r="F6" i="7"/>
  <c r="F93" i="8" l="1"/>
  <c r="F143" i="8" s="1"/>
  <c r="F104" i="9"/>
  <c r="F110" i="9" s="1"/>
  <c r="F39" i="10"/>
  <c r="F44" i="10" s="1"/>
  <c r="F46" i="10" s="1"/>
  <c r="E6" i="21" s="1"/>
  <c r="F106" i="11"/>
  <c r="F249" i="11" s="1"/>
  <c r="F47" i="12"/>
  <c r="F51" i="12" s="1"/>
  <c r="F53" i="12" s="1"/>
  <c r="E8" i="21" s="1"/>
  <c r="F48" i="13"/>
  <c r="F105" i="13" s="1"/>
  <c r="F108" i="13" s="1"/>
  <c r="E9" i="21" s="1"/>
  <c r="F43" i="14"/>
  <c r="F47" i="14" s="1"/>
  <c r="F49" i="14" s="1"/>
  <c r="E10" i="21" s="1"/>
  <c r="F41" i="16"/>
  <c r="F100" i="16" s="1"/>
  <c r="F103" i="16" s="1"/>
  <c r="E12" i="21" s="1"/>
  <c r="F37" i="17"/>
  <c r="F177" i="17" s="1"/>
  <c r="F51" i="18"/>
  <c r="F106" i="18" s="1"/>
  <c r="F109" i="18" s="1"/>
  <c r="E15" i="21" s="1"/>
  <c r="F101" i="18"/>
  <c r="F107" i="18" s="1"/>
  <c r="F53" i="7"/>
  <c r="F58" i="7" s="1"/>
  <c r="F60" i="7" s="1"/>
  <c r="E3" i="21" s="1"/>
  <c r="F88" i="20"/>
  <c r="F93" i="20" s="1"/>
  <c r="F45" i="20"/>
  <c r="F92" i="20" s="1"/>
  <c r="F132" i="17"/>
  <c r="F179" i="17" s="1"/>
  <c r="F79" i="17"/>
  <c r="F178" i="17" s="1"/>
  <c r="F172" i="17"/>
  <c r="F180" i="17" s="1"/>
  <c r="F182" i="11"/>
  <c r="F251" i="11" s="1"/>
  <c r="F143" i="11"/>
  <c r="F250" i="11" s="1"/>
  <c r="F68" i="11"/>
  <c r="F248" i="11" s="1"/>
  <c r="F33" i="11"/>
  <c r="F247" i="11" s="1"/>
  <c r="F49" i="9"/>
  <c r="F109" i="9" s="1"/>
  <c r="F112" i="9" s="1"/>
  <c r="E5" i="21" s="1"/>
  <c r="F49" i="8"/>
  <c r="F142" i="8" s="1"/>
  <c r="F146" i="8" s="1"/>
  <c r="E4" i="21" s="1"/>
  <c r="F255" i="11" l="1"/>
  <c r="E7" i="21" s="1"/>
  <c r="F95" i="20"/>
  <c r="E16" i="21" s="1"/>
  <c r="F182" i="17"/>
  <c r="E13" i="21" s="1"/>
  <c r="E18" i="21" l="1"/>
  <c r="E20" i="21" s="1"/>
  <c r="E22" i="21" s="1"/>
</calcChain>
</file>

<file path=xl/sharedStrings.xml><?xml version="1.0" encoding="utf-8"?>
<sst xmlns="http://schemas.openxmlformats.org/spreadsheetml/2006/main" count="1133" uniqueCount="691">
  <si>
    <t>Item</t>
  </si>
  <si>
    <t>Bill description</t>
  </si>
  <si>
    <t>Unit</t>
  </si>
  <si>
    <t>Bill quantity</t>
  </si>
  <si>
    <t>Rate</t>
  </si>
  <si>
    <t>Amount</t>
  </si>
  <si>
    <t>PRELIMINARIES</t>
  </si>
  <si>
    <t>%</t>
  </si>
  <si>
    <t>ALTERATIONS</t>
  </si>
  <si>
    <t>REMOVAL OF EXISTING WORK</t>
  </si>
  <si>
    <t>Breaking down and removing brickwork etc</t>
  </si>
  <si>
    <t>One brick walls</t>
  </si>
  <si>
    <t>m2</t>
  </si>
  <si>
    <t>Taking out and removing doors, windows, etc, including thresholds, sills, etc (building up openings and making good finishes elsewhere)</t>
  </si>
  <si>
    <t>Timber single door and frame not exceeding 2,5m²</t>
  </si>
  <si>
    <t>No</t>
  </si>
  <si>
    <t>Taking down and removing roofs, floors, panelling, ceilings, partitions, etc.</t>
  </si>
  <si>
    <t>Suspended ceilings, including support structure, cornices, etc</t>
  </si>
  <si>
    <t>Drywall partitions including doors, glazed borrowed lights, etc.</t>
  </si>
  <si>
    <t>Aluminium partitions including doors, glazed borrowed lights, etc.</t>
  </si>
  <si>
    <t>Blinds, 1.3 x 1.7m high</t>
  </si>
  <si>
    <t>Taking out and removing sundry joinery work, fittings, etc</t>
  </si>
  <si>
    <t>Timber skirtings</t>
  </si>
  <si>
    <t>m</t>
  </si>
  <si>
    <t>Timber pedestals supporting and including back to back study cubicles 3.68 x 0.70 x 0.30m high</t>
  </si>
  <si>
    <t>Ditto but single units fixed along walls without pedestal</t>
  </si>
  <si>
    <t>Main reception desk and adjoining display unit, all inclusive</t>
  </si>
  <si>
    <t>Taking up and removing wood block floor coverings, vinyl floor coverings, carpets, etc and preparing screeds for new floor coverings</t>
  </si>
  <si>
    <t>Carpet tile floor covering</t>
  </si>
  <si>
    <t>Hacking up/off and removing granolithic, screeds, plaster, etc from concrete or brickwork and preparing surfaces for new screed, plaster, tile finishes, etc</t>
  </si>
  <si>
    <t>30mm Screed from floors</t>
  </si>
  <si>
    <t>Internal plaster from walls and columns</t>
  </si>
  <si>
    <t>REMOVAL OF ASBESTOS</t>
  </si>
  <si>
    <t>Panels below external windows, 1.3 x 1m high including the metal support and bracing structure disposal at an approved dumping facility</t>
  </si>
  <si>
    <t>BUILDING UP OPENINGS</t>
  </si>
  <si>
    <t>Brickwork in NFP bricks in class II mortar in building up openings</t>
  </si>
  <si>
    <t>Sundries</t>
  </si>
  <si>
    <t>Cutting toothings and bonding new brickwork to existing</t>
  </si>
  <si>
    <t>PREPARATORY WORK TO EXISTING SURFACES</t>
  </si>
  <si>
    <t>Clean with "Stoneshield" and making good defects with "Sika Monotop 3020" in existing concrete ceiling</t>
  </si>
  <si>
    <t>Hacking faces of existing concrete columns, beams, etc to receive plaster</t>
  </si>
  <si>
    <t>REMOVE, SET ASIDE, MAKE GOOD AND REINSTALL IN NEW POSITION</t>
  </si>
  <si>
    <t>Shopfront 5 370 x 2 375 mm high overall (S02). (Drawing No. LPA_2408-TEND-SCHED-100 R8).</t>
  </si>
  <si>
    <t>Shopfront 5 370 x 3 187 mm high overall (S03). (Drawing No. LPA_2408-TEND-SCHED-100 R8).</t>
  </si>
  <si>
    <t>MAKING GOOD OF FINISHES, ETC</t>
  </si>
  <si>
    <t>Making good face brickwork</t>
  </si>
  <si>
    <t>Ends of one brick walls</t>
  </si>
  <si>
    <t>Making good internal cement plaster</t>
  </si>
  <si>
    <t>Walls where one brick walls removed</t>
  </si>
  <si>
    <t>Walls in patches</t>
  </si>
  <si>
    <t>OPENINGS THROUGH EXISTING WALLS ETC</t>
  </si>
  <si>
    <t>Breaking out for and forming openings through brick walls for new doors and frames, including prestressed concrete lintels, making good cement plaster on both sides and into reveals and with 20 MPa concrete thresholds with steel trowelled finish (new doors and frames and making good paintwork elsewhere)</t>
  </si>
  <si>
    <t>Opening for door with steel frame 813 x 2032m high overall through one brick wall</t>
  </si>
  <si>
    <t>Opening for door with steel frame 1400 x 2032m high overall through one brick wall</t>
  </si>
  <si>
    <t>MASONRY</t>
  </si>
  <si>
    <t>NOTE: Tenderers are required to study the Model Preambles for Trades before pricing the bills of quantities.</t>
  </si>
  <si>
    <t>-------------------------------</t>
  </si>
  <si>
    <t>Unless otherwise required by the:-</t>
  </si>
  <si>
    <t>(1) specified Model Preambles for Trades, or</t>
  </si>
  <si>
    <t>(2) what is contained elsewhere in the works Specification, or</t>
  </si>
  <si>
    <t>(3) what is contained elsewhere on works drawings, or</t>
  </si>
  <si>
    <t>(4) what is described elsewhere in these bills of quantities.</t>
  </si>
  <si>
    <t>Masonry walling, and its associated materials, methods of construction, construction details, permissible deviations and everything else that can be reasonably claimed to be part of the specification of "Masonry walling", as described therein, shall comply with SANS 2001-CM1:2007 Edition 1 "Masonry Walling".</t>
  </si>
  <si>
    <t>----------------------------------</t>
  </si>
  <si>
    <t>SUPERSTRUCTURE</t>
  </si>
  <si>
    <t>Brickwork of NFP clay bricks in Class II mortar</t>
  </si>
  <si>
    <t>Half-brick thick walls.</t>
  </si>
  <si>
    <t>m²</t>
  </si>
  <si>
    <t>One-brick thick walls.</t>
  </si>
  <si>
    <t>300mm Solid walls.</t>
  </si>
  <si>
    <t>BRICKWORK SUNDRIES</t>
  </si>
  <si>
    <t>Joint forming material in movement joints</t>
  </si>
  <si>
    <t>10mm Fibre board built in vertically between brick skins.</t>
  </si>
  <si>
    <t>12mm Bitumen impregnated fibre board built in vertically through brick walls.</t>
  </si>
  <si>
    <t>Welded steel reinforcement in brickwork</t>
  </si>
  <si>
    <t>75mm Wide reinforcement built in horizontally.</t>
  </si>
  <si>
    <t>150mm Wide reinforcement built in horizontally.</t>
  </si>
  <si>
    <t>230mm Wide reinforcement built in horizontally.</t>
  </si>
  <si>
    <t>Galvanised hoop iron cramps, ties, etc.</t>
  </si>
  <si>
    <t>30 x 1.6mm Wall tie 500mm long with one end shot pinned to concrete and other end built into brickwork.</t>
  </si>
  <si>
    <t>CARPENTRY AND JOINERY</t>
  </si>
  <si>
    <t>DOORS HUNG TO STEEL FRAMES</t>
  </si>
  <si>
    <t>40mm Thick semi-solid flush doors with wrot hardwood vertical edges and 3.2mm thick pressed hardboard both sides, hung to steel frames</t>
  </si>
  <si>
    <t>910 x 2 110mm High door (D11).(Drawing No. LPA_2408-TEND-SCHED-200 R8).</t>
  </si>
  <si>
    <t>910 x 2 110mm High door (D04).(Drawing No. LPA_2408-TEND-SCHED-200 R8).</t>
  </si>
  <si>
    <t>1 010 x 2 110mm High door (D07).(Drawing No. LPA_2408-TEND-SCHED-200 R8).</t>
  </si>
  <si>
    <t>810 x 2 110mm High door (D06).(Drawing No. LPA_2408-TEND-SCHED-200 R8).</t>
  </si>
  <si>
    <t>1 810 x 2 110mm High double door in equal leaves (D10). (Drawing No. LPA_2408-TEND-SCHED-200 R8).</t>
  </si>
  <si>
    <t>FIRE RATED DOORS AND FRAMES</t>
  </si>
  <si>
    <t>"Bitcon Rubidor" fire doors, complying with the requirements of the national test standard, comprising magnesium oxychloride monolithic reinforced insulative material cores with hardboard veneer both sides</t>
  </si>
  <si>
    <t>Class B fire door size overall 1 510 x 2 110mm high, including pressed steel frame for 220mm thick wall and preparing frame for door closer and lock (D08). (Drawing No. LPA_2408-TEND-SCHED-200 R8).</t>
  </si>
  <si>
    <t>Class B fire door size overall 1 010 x 2 110mm high, including pressed steel frame for 220mm thick wall and preparing frame for door closer and lock (D09). (Drawing No. LPA_2408-TEND-SCHED-200 R8).</t>
  </si>
  <si>
    <t>INTERNAL SKIRTINGS</t>
  </si>
  <si>
    <t>Wrot meranti</t>
  </si>
  <si>
    <t>22 x 150mm Skirting (SK03).</t>
  </si>
  <si>
    <t>CEILINGS, PARTITIONS AND ACCESS FLOORING</t>
  </si>
  <si>
    <t>SUSPENDED CEILINGS</t>
  </si>
  <si>
    <t>12.5mm Thick "Gyproc" gypsum plasterboard with feathered joints for, and including, 63mm wide mesh scrim over the joints and the whole ceiling finished with gypsum skim plaster trowelled to a smooth polished surface, including "Gypframe Ultrasteel" main and cross tees, rod-hangers, clips, etc. (CE01)</t>
  </si>
  <si>
    <t>Ceilings suspended exceeding 1m and not exceeding 2m below concrete soffits.</t>
  </si>
  <si>
    <t>Ceilings suspended exceeding 2m and not exceeding 3m below concrete soffits.</t>
  </si>
  <si>
    <t>Shaped bulkhead (oval), with a perimeter of 28m on plan and a vertical side 606mm high below adjacent ceiling, suspended exceeding 1m and not exceeding 2m below concrete soffits. (In 2No - refer drawing LPA_2408-TEND-1400 Rev 8)</t>
  </si>
  <si>
    <t>Extra over ceiling for opening for 200mm diameter downlighter.</t>
  </si>
  <si>
    <t>Pre-painted 600 x 1 200 x 15mm "OWAcoustic Sinfonia" acoustic panels on "Gypframe Ultrasteel" pre-painted exposed tee suspension system, including main and cross tees, hangers, clips, etc. (CE02)</t>
  </si>
  <si>
    <t>Extra over ceiling for opening for 200m diameter downlighter.</t>
  </si>
  <si>
    <t>Extra over ceiling for opening for 600 x 1200mm light fitting.</t>
  </si>
  <si>
    <t>Pre-painted 1 200 x 2 400 x 12.5mm "Gyptone BIG Line 6" acoustic panels on "Gypframe Ultrasteel" pre-painted exposed tee suspension system, including main and cross tees, hangers, clips, etc. (CE04)</t>
  </si>
  <si>
    <t>Horizontal soffit and one vertical side of horizontal bulkhead, size 700mm wide x 300mm high (curved on plan)</t>
  </si>
  <si>
    <t>Pre-painted 600 x 1 200 x 12mm "Mandi" acoustic panels on "OWAconstruct S15" pre-painted exposed tee suspension system, including main and cross tees, hangers, clips, etc. (CE05)</t>
  </si>
  <si>
    <t>Pre-painted 1 200 x 1 200 x 40mm "M9 PET" acoustic panels on "OWAconstruct S15" pre-painted exposed tee suspension system, including main and cross tees, hangers, clips, etc. (CE06)</t>
  </si>
  <si>
    <t>"Donn" cornices, perimeter trims, etc to suspended ceilings</t>
  </si>
  <si>
    <t>22mm Pre-painted plaster trim, plugged</t>
  </si>
  <si>
    <t>CEILING INSULATION</t>
  </si>
  <si>
    <t>50mm Thick "GeoWool" acoustic insulation (installed in a double layer and rate is for a double layer measured on plan)</t>
  </si>
  <si>
    <t>Laid on ceilings suspended not exceeding 1m below concrete soffits.</t>
  </si>
  <si>
    <t>102mm Thick "Cavitybatt" insulation</t>
  </si>
  <si>
    <t>Fixed to the concrete soffits.</t>
  </si>
  <si>
    <t>PARTITIONS, ETC.</t>
  </si>
  <si>
    <t>Infill panel under existing windows fixed to existing steel support structure including 50mm GeoWool insulation, cover strip to join flush to surrounding panels/walls</t>
  </si>
  <si>
    <t>Panel 1.3 x 1m high.</t>
  </si>
  <si>
    <t>Rhino-Drywall System No. 1 steel stud partitioning with "Rhino Wallboard" on both sides</t>
  </si>
  <si>
    <t>Acoustic partitions, Type AW1, insulated with double layer 50mm GeoWool acoustic insulation including steel studding and skim plaster on both faces</t>
  </si>
  <si>
    <t>Partitioning 4.95m high overall with bottom-track plugged to top of reinforced concrete floor, top-track plugged to soffit of reinforced concrete slab.</t>
  </si>
  <si>
    <t>Extra over partition 4.95m high for</t>
  </si>
  <si>
    <t>Corner.</t>
  </si>
  <si>
    <t>T-intersection.</t>
  </si>
  <si>
    <t>Fair end.</t>
  </si>
  <si>
    <t>Extra over partitions for 40mm thick semi-solid flush laminated doors with "Commercial" veneer on both sides and hardwood edge strips to vertical edges, hung to, and including, aluminium mitred, framed, rebated door frames, with three 100mm satin chrome hinges per leaf, including fixing only of lock set and handles, keep and additional studding, trimming, etc.</t>
  </si>
  <si>
    <t>1 010 x 2 110mm High door (D02).(Drawing No. LPA_2408-TEND-SCHED-200 R8).</t>
  </si>
  <si>
    <t>Double acoustic partitions, Type AW2, insulated with double layer 50mm GeoWool acoustic insulation including steel studding and skim plaster on both faces</t>
  </si>
  <si>
    <t>Extra over partitions for acoustic aluminium casement windows with double pane glass, angles upwards, with argon gas cavity fill to manufacturer's specification, complete</t>
  </si>
  <si>
    <t>Window 1 810 x 1 210 mm high (W03-74). (Drawing No. LPA_2408-TEND-SCHED-100 R8)</t>
  </si>
  <si>
    <t>Double acoustic partitions Type AW3 insulated with double layer 50mm GeoWool acoustic insulation  including steel studdding and skim plaster on both faces</t>
  </si>
  <si>
    <t>Window 1 810 x 1 210 mm high (W03-75). (Drawing No. LPA_2408-TEND-SCHED-100 R8)</t>
  </si>
  <si>
    <t>Partitions, Type P01, including steel studding and skim plaster on both faces</t>
  </si>
  <si>
    <t>Partitioning 4.95m high overall, curved on plan, with bottom-track plugged to top of reinforced concrete floor, top-track plugged to</t>
  </si>
  <si>
    <t>Partitioning 2.5m high overall, curved on plan, with bottom-track plugged to top of reinforced concrete floor, top-track ?plugged to soffit of reinforced concrete slab?soffit of reinforced concrete slab.</t>
  </si>
  <si>
    <t>Extended plasterboard reveal, 200mm deep around window (W01).</t>
  </si>
  <si>
    <t>Extra over partition 2.5m high for</t>
  </si>
  <si>
    <t>Extra over partitions for 40mm thick semi-solid flush laminated doors with "Commercial" veneer on both sides and hardwood edge strips to vertical edges, hung to, and including, aluminium mitred, framed, rebated door frames, with three 100mm satin chrome hinges per leaf, including fixing only of lock set, handles, keep and additional studding, trimming, etc.</t>
  </si>
  <si>
    <t>Extra over partitions for powder coated aluminium windows glazed with 6mm clear float glass complete</t>
  </si>
  <si>
    <t>Window 750 x 1 925mm high (W01). (Drawing No. LPA_2408-TEND-SCHED-100 R8)</t>
  </si>
  <si>
    <t>Window 1 205 x 2 000mm high (W04). (Drawing No. LPA_2408-TEND-SCHED-100 R8).</t>
  </si>
  <si>
    <t>Extra over partitions for anodised aluminium shopfront glazed with 6mm clear float glass complete</t>
  </si>
  <si>
    <t>Shopfront 5 990 x 2 375mm high overall (S01). (Drawing No. LPA_2408-TEND-SCHED-100 R8).</t>
  </si>
  <si>
    <t>Shopfront 3 616 x 2 375mm high overall (S04). (Drawing No. LPA_2408-TEND-SCHED-100 R8).</t>
  </si>
  <si>
    <t>Shopfront 4 950 x 2 375mm high overall (S05). (Drawing No. LPA_2408-TEND-SCHED-100 R8).</t>
  </si>
  <si>
    <t>Shopfront 3 720 x 2 260mm high overall (S06). (Drawing No. LPA_2408-TEND-SCHED-100 R8).</t>
  </si>
  <si>
    <t>Shopfront 2 520 x 2 260mm high overall (S08). (Drawing No. LPA_2408-TEND-SCHED-100 R8).</t>
  </si>
  <si>
    <t>Shopfront 3 480 x 2 260mm high overall (S09). (Drawing No. LPA_2408-TEND-SCHED-100 R8).</t>
  </si>
  <si>
    <t>Extra over partitions for anodised aluminium shopfront with fixed panes and door glazed with 6mm clear float glass complete</t>
  </si>
  <si>
    <t>Shopfront 3 900 x 2 375mm high overall (S07 and D05/45). (Drawing No. LPA_2408-TEND-SCHED-100 R8).</t>
  </si>
  <si>
    <t>Extra over partitions for glazed anodised aluminium doors hung to, and including, aluminium frame, with double glazed sound insulation glass, three 100mm hinges per leaf, including fixing only of lock set, handles, keep and additional studding, trimming, etc.</t>
  </si>
  <si>
    <t>Double door 1 500 x 2 200mm high in two leaves (D03). (Drawing No. LPA_2408-TEND-SCHED-200 R8).</t>
  </si>
  <si>
    <t>Double door 910 x 2 110mm high (D05). (Drawing No. LPA_2408-TEND-SCHED-200 R8).</t>
  </si>
  <si>
    <t>SLIDING, FOLDING, ACOUSTIC PARTITIONS</t>
  </si>
  <si>
    <t>The cost-rate for sliding, folding, acoustic partitions is hereby deemed to include for all fixing in position and protection of such work. All costs that might arise from the contractor's failure to comply with this requirement shall be for the contractor's account.</t>
  </si>
  <si>
    <t>The design requirement is that each sliding, folding, acoustic partition is built directly into its opening formed in masonry, or concrete, or steelwork, without benefit of "subframes", or "grounds". It is hereby deemed that the contractor has included for the cost of such necessary sub-frames, grounds, cover-beading, etc., in his cost for this work.</t>
  </si>
  <si>
    <t>SUPPLEMENTARY PREAMBLES:</t>
  </si>
  <si>
    <t>Specification for this work:</t>
  </si>
  <si>
    <t>The system shall be Aluglass Bautech VX80, or other equal and approved, partitions, comprising panels with an acoustic specification of 40dB / 44dB / 47dB according to DIN52210 (not ASTM E 413-73) and track.</t>
  </si>
  <si>
    <t>The panels shall be faced on both sides with 16mm thick triple-layer quality chipcore-board to DIN/SABS specification, hung with low rigidity with minimal body sound transmission.</t>
  </si>
  <si>
    <t>Both faces of each panel shall have a surface finish  comprising .....mm thick hardwood veneer / carpet / Renolit / vinyl / fabric, etc.</t>
  </si>
  <si>
    <t>Each panel shall have one / two point suspension with ball-bearings / thrust-rollers to match the track system.</t>
  </si>
  <si>
    <t>Adjoining panels shall be vertically tongue-and-groove sealed. Positive locking connections of individual sections shall be by means of aluminium extrusions with lip-seals and shall have magnetic strips providing a sealing pressure of approximately 50 N/m</t>
  </si>
  <si>
    <t>Each panel shall be horizontally sealed with spring-loaded retractable double seals pressed against the floor and ceiling-track by means of an internal spindle jacking gear. Pressure of the sealing strip shall be approximately 800N/m.</t>
  </si>
  <si>
    <t>There is to be a telescopic compensating element with integral telescopic and sealing action.</t>
  </si>
  <si>
    <t>6 020mm x 2 600mm High sliding folding partition with top-rail plugged to drywall partition; the partition shall comprise seven equal width panels (Conference/Seminar Room 2 - FSD01). (Drawing No. LPA_2408-TEND-SCHED-100 R8).</t>
  </si>
  <si>
    <t>4 690mm x 2 600mm High sliding folding partition with top-rail plugged to drywall partition; the partition shall comprise five panels (four equal width panels) (FSD02). (Drawing No. LPA_2408-TEND-SCHED-100 R8).</t>
  </si>
  <si>
    <t>FLOOR COVERINGS, WALL LININGS, ETC.</t>
  </si>
  <si>
    <t>FLOOR COVERINGS</t>
  </si>
  <si>
    <t>500 x 500 x 2.5 mm "Belgotex Aggregate" heavy commercial dry back stick down LVT vinyl tile with 0.55mm wear under layer according to ISO24340 (FF01)</t>
  </si>
  <si>
    <t>On floors.</t>
  </si>
  <si>
    <t>178 x 1 219 x 5 mm "Belgotex Elite 55" heavy commercial high-performance LVT acoutic vinyl flooring with 0.55mm wear under layer according to ISO24340 (FF02)</t>
  </si>
  <si>
    <t>500 x 500 x 5.5 mm "Belgotex Accelerate" heavy duty commercial tuffed multi-scroll loop pile carpet tiles with Nexbac acoustic backing (FF04)</t>
  </si>
  <si>
    <t>Matco mats</t>
  </si>
  <si>
    <t>12mm Thick DM Aluminium, 1 500 x 4 600mm wide, code DMA0190003 aluminium channels with polypropylene inserts matting with a mass of 12kg/m2 on floors, in, and including, a mild steel recessed matwell.</t>
  </si>
  <si>
    <t>"Best Deck" "Golden Range", 5 800 x 135mm installed to manufacturer's specifications</t>
  </si>
  <si>
    <t>On floors in oval shape.</t>
  </si>
  <si>
    <t>IRONMONGERY</t>
  </si>
  <si>
    <t>LABOUR ONLY FOR FIXING IRONMONGERY</t>
  </si>
  <si>
    <t>NOTE: Fixing of locks and handles to doors in drywall partitioning, is included in the supply and installation rate for the door.</t>
  </si>
  <si>
    <t>Fixing of ironmongery to wooden doors</t>
  </si>
  <si>
    <t>Mortice lockset</t>
  </si>
  <si>
    <t>Rebated mortice deadlock</t>
  </si>
  <si>
    <t>Door closer</t>
  </si>
  <si>
    <t>Fixing of ironmongery to brickwork or concrete</t>
  </si>
  <si>
    <t>Door stop</t>
  </si>
  <si>
    <t>LAMINATE AND MELAMINE LOCKERS</t>
  </si>
  <si>
    <t>Purpose-made lockers from Melawood Dunblane complete w</t>
  </si>
  <si>
    <t>Combination of 4 No lockers stacked on top of each other, each unit 450mm wide x 300mm high per unit, and overall height of 1900mm including 100mm high kickplate, with lockable door side-hung, handle, locking mechanism, and square number fixed to door, fixed to wall.</t>
  </si>
  <si>
    <t>BATHROOM FITTINGS</t>
  </si>
  <si>
    <t>Chairman Industries</t>
  </si>
  <si>
    <t>32mm Side grab rail (DL2).</t>
  </si>
  <si>
    <t>32mm Back grab rail (SL2).</t>
  </si>
  <si>
    <t>INTERNAL WINDOW BLINDS</t>
  </si>
  <si>
    <t>Blackout roller blinds, "Elemental", mounted to under the lintol of, and within, the window/door openings with steel chain roller crank handle mechanism (Nimbus fabric variety) (BL01).</t>
  </si>
  <si>
    <t>Window size overall 1500mm wide x 1500mm high.</t>
  </si>
  <si>
    <t>ACOUSTIC WALL PANELS</t>
  </si>
  <si>
    <t>"Mandi" acoustic fabric stretch system walls, NCR 1.0, including 25mm thick fabric tensioning system</t>
  </si>
  <si>
    <t>SUNDRIES</t>
  </si>
  <si>
    <t>ACOUSTIC REQUIREMENTS</t>
  </si>
  <si>
    <t>Acoustic base traps, door size 450 x 1 800mm</t>
  </si>
  <si>
    <t>METALWORK</t>
  </si>
  <si>
    <t>PRESSED STEEL DOOR FRAMES</t>
  </si>
  <si>
    <t>1.2mm Rebated frames suitable for  half brick walls</t>
  </si>
  <si>
    <t>Frame for door size overall 810 x 2 110mm high.</t>
  </si>
  <si>
    <t>Frame for door size overall 1 010 x 2 110mm high.</t>
  </si>
  <si>
    <t>1.6mm Rebated frames suitable for one-brick walls</t>
  </si>
  <si>
    <t>Frame for door size overall 910 x 2 110mm high.</t>
  </si>
  <si>
    <t>ALUMINIUM WINDOWS, DOORS, ETC.</t>
  </si>
  <si>
    <t>Natural anodised aluminium doors, sidelights, fanlights, glazed with, and including, 6.5mm thick clear double laminated safety glass, and mitred, framed, frames plugged to brickwork, or concrete, with electrolytic-action proof insulation</t>
  </si>
  <si>
    <t>Screen wall</t>
  </si>
  <si>
    <t>Natural anodised aluminium doors, sidelights, fanlights, glazed with, and including, 6.5mm thick clear laminated safety glass, and mitred, framed, frames plugged to brickwork, or concrete, with electrolytic-action proof insulation</t>
  </si>
  <si>
    <t>Screen wall including doors</t>
  </si>
  <si>
    <t>PLASTERING</t>
  </si>
  <si>
    <t>SCREEDS</t>
  </si>
  <si>
    <t>Screeds wood-floated on concrete</t>
  </si>
  <si>
    <t>30mm Thick on floors and landings.</t>
  </si>
  <si>
    <t>INTERNAL PLASTER</t>
  </si>
  <si>
    <t>On walls.</t>
  </si>
  <si>
    <t>On narrow widths.</t>
  </si>
  <si>
    <t>TILING</t>
  </si>
  <si>
    <t>WALL TILING</t>
  </si>
  <si>
    <t>100 x 300 x 5mm Glazed ceramic tiles (PC R 220/m²) fixed with adhesive to plaster (plaster elsewhere) and flush pointed with tinted grout (white) (WA02)</t>
  </si>
  <si>
    <t>On walls</t>
  </si>
  <si>
    <t>On walls in isolated panels, splashbacks, etc not exceeding 1m²</t>
  </si>
  <si>
    <t>100 x 400 x 5mm Coloured glazed ceramic tiles (PC R 220/m²) fixed with adhesive to backing (backing elsewhere measured) and flush pointed with tinted jointing compound (white) (WA03)</t>
  </si>
  <si>
    <t>100 x 100 x 5mm Coloured glazed ceramic mosaic tiles (PC R 220/m²) fixed with adhesive to backing (backing elsewhere measured) and flush pointed with tinted jointing compound (WA04)</t>
  </si>
  <si>
    <t>On walls in pattern.</t>
  </si>
  <si>
    <t>On walls placed in pattern amongst white wall tiles.</t>
  </si>
  <si>
    <t>100 x 200 x 5mm Coloured glazed ceramic mosaic tiles (PC R 220/m²) fixed with adhesive to backing (backing elsewhere measured) and flush pointed with tinted jointing compound (WA05)</t>
  </si>
  <si>
    <t>FLOOR TILING</t>
  </si>
  <si>
    <t>600 x 600mm Matte porcelain floor tiles (Union in grey) fixed with adhesive to screed (screed elsewhere) and flush pointed with tinted acid-resistant grout (FF03 and SK04)</t>
  </si>
  <si>
    <t>On floors and landings</t>
  </si>
  <si>
    <t>150mm High cut tile skirting</t>
  </si>
  <si>
    <t>100 x 100 x 8mm Porcelain floor tiles (PC R 200/m²) fixed with adhesive to screed (screed elsewhere) and flush pointed with tinted grout</t>
  </si>
  <si>
    <t>On margins 100mm wide of stretcher course tiles.</t>
  </si>
  <si>
    <t>CORNER PROTECTORS AND EXPANSION JOINTS</t>
  </si>
  <si>
    <t>9.5 x 6mm x 2.5mm "Genesis PVC Plus" white trim corner protector.</t>
  </si>
  <si>
    <t>25 x 25 x 2.5mm "Genesis EPF250" stainless steel angle-trim.</t>
  </si>
  <si>
    <t>50 x 50 x 2.5mm "Genesis EAAS500" stainless steel exposed edge-protector.</t>
  </si>
  <si>
    <t>10 x 8mm x 2.5mm "Genesis" brass medium-duty movement joint.</t>
  </si>
  <si>
    <t>9mm PVC round edge trim</t>
  </si>
  <si>
    <t>PLUMBING AND DRAINAGE</t>
  </si>
  <si>
    <t>SANITARY FITTINGS</t>
  </si>
  <si>
    <t>NOTE: Prices for sanitary fittings fixed to walls or abutting walls shall include for sealing against walls with silicone sealing compound.  This shall apply to wash hand basins, sinks and drainers, urinals, WC cisterns, wash troughs, shower trays and the like.</t>
  </si>
  <si>
    <t>---------------------------------</t>
  </si>
  <si>
    <t>Stainless steel for economy basins, domestic sinks, worktops and wash troughs shall be type 430 (17/0).</t>
  </si>
  <si>
    <t>Stainless steel for urinals, basins, quality sinks, wash troughs, institutional equipment, etc. shall be type 304 (18/8).</t>
  </si>
  <si>
    <t>Stainless steel for laboratory sinks, photographic equipment, etc., shall be type 316 (18/8).</t>
  </si>
  <si>
    <t>Vaal, or equal approved, first grade commercial quality white glazed sanitary-ware</t>
  </si>
  <si>
    <t>Crystal Coolers</t>
  </si>
  <si>
    <t>Industrial stainless steel drinking water fountain with high cooling power of 20l/h and direct connected 2 stage filter system.</t>
  </si>
  <si>
    <t>Franke stainless steel</t>
  </si>
  <si>
    <t>Sink and drainer 1200 x 500mm wide with two bowls (FKCDX621).</t>
  </si>
  <si>
    <t>Geberit, or equal approved, first grade commercial quality white glazed sanitary-ware</t>
  </si>
  <si>
    <t>Selnova wall hung rimfree toilet pan with seat (Code: GEB-500.335.01.1) WC, 530 x 355 x 340mm high, with Geberit Kombifix element, Gerberit brushed single flush stainless steel acutator plate and Sigma concealed cistern.</t>
  </si>
  <si>
    <t>Selnova wall hung rimfree toilet pan with seat (Code: GEB-500.335.01.1) WC, 530 x 355 x 340mm high, with Geberit Kombifix element, Gerberit brushed single flush stainless steel acutator plate  and Sigma concealed cistern (top surface of the seat 480mm above floor level).</t>
  </si>
  <si>
    <t>360 x 280mm Selnova wall hung wash hand basin (500.316.01.1) with one tap hole, including Cobra Amazon standard single lever basin mixer and Mikado low pressure tap spout aerator and angle regulating valve (832-10), 32 x 75mm slotted waste outlet, and 32mm bottle trap.</t>
  </si>
  <si>
    <t>500 x 420mm Selnova square wall hung wash hand basin (500.310.01.1) with one tap hole, including Cobra medical pillar (503-21B) and angle regulating valve(832-10), 32 x 75mm slotted waste outlet, and 32mm bottle trap.</t>
  </si>
  <si>
    <t>WASTE UNIONS, ETC.</t>
  </si>
  <si>
    <t>90mm Franke sink basket strainer waste union (SKU 81426502).</t>
  </si>
  <si>
    <t>Floor drains</t>
  </si>
  <si>
    <t>Kessel Ecoguss project drain
DN 50, vert., Variofix with slotted cover</t>
  </si>
  <si>
    <t>TAPS, VALVES, ETC.</t>
  </si>
  <si>
    <t>Kwikot</t>
  </si>
  <si>
    <t>Kwikot Prisma Classique undercounter basin vented mixer.</t>
  </si>
  <si>
    <t>PIPING - WATER SUPPLY AND WASTE DISCHARGE</t>
  </si>
  <si>
    <t>Waste</t>
  </si>
  <si>
    <t>PVC pipes with, and including, butt-welded joints</t>
  </si>
  <si>
    <t>50mm Diameter pipe chased into brick walls, including making good.</t>
  </si>
  <si>
    <t>50mm Diameter pipe suspended exceeding not exceeding 1m below soffit of reinforced concrete slab / steel truss tie-beam.</t>
  </si>
  <si>
    <t>Extra over PVC pipes for Mepla fittings</t>
  </si>
  <si>
    <t>50mm Diameter pipe bend.</t>
  </si>
  <si>
    <t>50 - 50 - 50mm Diameter pipe tee.</t>
  </si>
  <si>
    <t>75 - 50mm Diameter pipe reducer.</t>
  </si>
  <si>
    <t>75mm Diameter pipe bend.</t>
  </si>
  <si>
    <t>75 - 75 - 50mm Diameter pipe reducing tee.</t>
  </si>
  <si>
    <t>110 - 110mm Diameter pipe bend.</t>
  </si>
  <si>
    <t>110 - 110 - 50mm Diameter pipe Y-junction.</t>
  </si>
  <si>
    <t>110 - 110 - 110mm Diameter pipe Y-junction.</t>
  </si>
  <si>
    <t>Cold Water Supply</t>
  </si>
  <si>
    <t>15 - 15mm Diameter pipe elbow.</t>
  </si>
  <si>
    <t>15 - 15 - 15mm Diameter pipe tee.</t>
  </si>
  <si>
    <t>20 - 15mm Diameter pipe reducer.</t>
  </si>
  <si>
    <t>20mm Diameter pipe bend.</t>
  </si>
  <si>
    <t>20 - 20 - 15mm Diameter pipe reducing tee.</t>
  </si>
  <si>
    <t>25 - 15 - 15mm Diameter pipe reducing tee.</t>
  </si>
  <si>
    <t>25 - 20 - 15mm Diameter pipe reducing tee.</t>
  </si>
  <si>
    <t>25 - 25mm Diameter pipe elbow.</t>
  </si>
  <si>
    <t>25 - 25 - 15mm Diameter pipe reducing tee.</t>
  </si>
  <si>
    <t>25 - 25 - 20mm Diameter pipe reducing tee.</t>
  </si>
  <si>
    <t>32 - 25 - 25mm Diameter pipe reducing tee.</t>
  </si>
  <si>
    <t>25 - 25 - 25mm Diameter pipe tee.</t>
  </si>
  <si>
    <t>VALVES</t>
  </si>
  <si>
    <t>32mm Diameter shut-off valve.</t>
  </si>
  <si>
    <t>25mm Diameter shut-off valve.</t>
  </si>
  <si>
    <t>15mm Diameter angle valve.</t>
  </si>
  <si>
    <t>Sum</t>
  </si>
  <si>
    <t>ELECTRIC WATER HEATERS</t>
  </si>
  <si>
    <t>Kwikot Prisma "point-of-use" up to 700kPa undercounter units</t>
  </si>
  <si>
    <t>5 Litre sink unit, including electrical cord with 230V 15Amp plug, mounting bracket, safety valve, sink mixer (PMX-74), CP stopcock (PST-76) and CP swivel spout (PSS-78).</t>
  </si>
  <si>
    <t>HOLES, ETC.</t>
  </si>
  <si>
    <t>Core drilling of hole for pipe not exceeding 50mm diameter</t>
  </si>
  <si>
    <t>Through 200mm thick reinforced concrete slab, beam, wall, etc.</t>
  </si>
  <si>
    <t>Core drilling of hole for pipe exceeding 50mm and not exceeding 100mm diameter</t>
  </si>
  <si>
    <t>GLAZING</t>
  </si>
  <si>
    <t>-----------------------------------</t>
  </si>
  <si>
    <t>GLAZING TO ALUMINIUM WITH CLIP ON BEADS</t>
  </si>
  <si>
    <t>20mm Sound insulating glass angled upwards, with argon gas cavity fill to manufacturer's specification</t>
  </si>
  <si>
    <t>Panes, 960 x 1 520 mm high, fitted to existing anodised aluminium casement.</t>
  </si>
  <si>
    <t>TOPS, SHELVES, DOORS, MIRRORS, ETC.</t>
  </si>
  <si>
    <t>6mm Silvered float glass copper backed mirrors with polished edges holed for and fixed with chromium plated dome capped mirror screws with rubber buffers to plugs in brickwork or concrete</t>
  </si>
  <si>
    <t>Mirror 300 x 900mm high with domed screws.</t>
  </si>
  <si>
    <t>PAINTWORK</t>
  </si>
  <si>
    <t>ON FLOATED PLASTER</t>
  </si>
  <si>
    <t>Prepare, one coat universal undercoat and two coats low sheen acrylic paint</t>
  </si>
  <si>
    <t>On internal walls.</t>
  </si>
  <si>
    <t>Prepare, one coat universal undercoat and two coats low sheen acrylic latex paint</t>
  </si>
  <si>
    <t>ON PLASTER BOARD</t>
  </si>
  <si>
    <t>On partitions.</t>
  </si>
  <si>
    <t>On ceilings.</t>
  </si>
  <si>
    <t>ON METAL</t>
  </si>
  <si>
    <t>Prepare, one coat aluminium primer, one undercoat and two coats alkyd enamel paint in colours which have a value of 7 or less on the Munsell system in accordance with SABS 1091 on cast iron</t>
  </si>
  <si>
    <t>On door frames</t>
  </si>
  <si>
    <t>ON WOOD</t>
  </si>
  <si>
    <t>Prepare, wood primer and two coats polyurethane velvet enamel paint</t>
  </si>
  <si>
    <t>On doors.</t>
  </si>
  <si>
    <t>PAINTWORK, ETC TO PREVIOUSLY PAINTED WORK</t>
  </si>
  <si>
    <t>Two coats "Velvaglo" enamel paint</t>
  </si>
  <si>
    <t>ON SMOOTH CONCRETE</t>
  </si>
  <si>
    <t>On ceilings and beams.</t>
  </si>
  <si>
    <t>Prepare, one coat aluminium primer, one undercoat and ? coat/coats ? alkyd enamel paint in colours which have a value of 7 or less on the Munsell system in accordance with SABS 1091 on cast iron</t>
  </si>
  <si>
    <t>On rails, bars, pipes, ducts, etc.</t>
  </si>
  <si>
    <t>On rails, bars, pipes, ducts, etc. not exceeding 300 mm girth.</t>
  </si>
  <si>
    <t>On skirtings.</t>
  </si>
  <si>
    <t>PROVISIONAL SUMS (ALLOWANCES)</t>
  </si>
  <si>
    <t>BUDGETARY ALLOWANCES</t>
  </si>
  <si>
    <t>Builder's work</t>
  </si>
  <si>
    <t>Provide the sum of R 150 000.00 (One Hundred and Fifty Thousand Rand) for builders work related to subcontractors comprising fire stops, building in services, interface details</t>
  </si>
  <si>
    <t>Ironmongery</t>
  </si>
  <si>
    <t>Provide the prime cost amount of R 150 000.00 (One Hundred and Fifty Thousand Rand) for supplying ironmongery</t>
  </si>
  <si>
    <t>PROVISIONAL SUMS FOR SUBCONTRACT WORKS</t>
  </si>
  <si>
    <t>Electrical installation</t>
  </si>
  <si>
    <t>Provide the sum of R 6 740 000.00 (Six Million Seven Hundred and Forty Thousand) for general electrical installation</t>
  </si>
  <si>
    <t>Fee</t>
  </si>
  <si>
    <t>Air conditioning installation</t>
  </si>
  <si>
    <t>Fire installation</t>
  </si>
  <si>
    <t>Provide the sum of R 2 050 000.00 (Two Million and Fifty Thousand) for fire installation</t>
  </si>
  <si>
    <t>Data, Wi-fi and networking installation</t>
  </si>
  <si>
    <t>Provide the sum of R 2 240 000.00 (Two Million Two Hundred and Forty Thousand) for data cabling, Wi-fi and networking installation, etc.</t>
  </si>
  <si>
    <t>Joinery Fittings</t>
  </si>
  <si>
    <t>Provide the sum of R 700 000.00 (Seven Hundred Thousand) for the supply and installation of new reception desk</t>
  </si>
  <si>
    <t>Provide the sum of R 200 000.00 (Two Hundred Thousand) for the supply and installation of new reception seating</t>
  </si>
  <si>
    <t>Provisional sum of R 85 000.00 (Eighty Five Thousand) for the supply and installation of built-in seating (14m long x 500mm wide curved on plan)</t>
  </si>
  <si>
    <t>Provisional sum of R 200 000.00 (Two Hundred Thousand) for the supply and installation of built-in display shelf with integrated seating (20m long x 500mm wide curved on plan)</t>
  </si>
  <si>
    <t>Provide the sum of R 75 000.00 (Seventy Five Thousand) for the supply and installation of new student kitchenette</t>
  </si>
  <si>
    <t>Provide the sum  of R 75 000.00 (Seventy Five Thousand) for the supply and installation of new staff kitchenette</t>
  </si>
  <si>
    <t>Provide the sum of R 400 000.00 (Four Hundred Thousand Rand) for the supply and installation of 2 No timber features in new seating area</t>
  </si>
  <si>
    <t>Signage</t>
  </si>
  <si>
    <t>Provide the sum of R 50 000 (Fifty Thousand Rand) for signage.</t>
  </si>
  <si>
    <t>Fee.</t>
  </si>
  <si>
    <t>Bill No. 1</t>
  </si>
  <si>
    <t>Bill No. 2</t>
  </si>
  <si>
    <t>Bill No. 3</t>
  </si>
  <si>
    <t>Bill No. 4</t>
  </si>
  <si>
    <t>Bill No. 5</t>
  </si>
  <si>
    <t>Bill No. 6</t>
  </si>
  <si>
    <t>Bill No. 7</t>
  </si>
  <si>
    <t>Bill No. 8</t>
  </si>
  <si>
    <t>Bill No. 9</t>
  </si>
  <si>
    <t>Bill No. 10</t>
  </si>
  <si>
    <t>Bill No. 11</t>
  </si>
  <si>
    <t>Bill No. 12</t>
  </si>
  <si>
    <t>Bill No. 13</t>
  </si>
  <si>
    <t>Bill No. 14</t>
  </si>
  <si>
    <t>PAINTWORK, ETC, TO NEW WORK</t>
  </si>
  <si>
    <t>Bill No</t>
  </si>
  <si>
    <t>Page No</t>
  </si>
  <si>
    <t>Summary</t>
  </si>
  <si>
    <t>Preliminaries</t>
  </si>
  <si>
    <t>Alterations</t>
  </si>
  <si>
    <t>Masonry</t>
  </si>
  <si>
    <t>Carpentry and Joinery</t>
  </si>
  <si>
    <t>Ceilings, Partitions and Access Flooring</t>
  </si>
  <si>
    <t>Floor Coverings, Wall Linings</t>
  </si>
  <si>
    <t>Metalwork</t>
  </si>
  <si>
    <t>Plastering</t>
  </si>
  <si>
    <t>Tiling</t>
  </si>
  <si>
    <t>Plumbing and Drainage</t>
  </si>
  <si>
    <t>Glazing</t>
  </si>
  <si>
    <t>Paintwork</t>
  </si>
  <si>
    <t>Provisional Sums</t>
  </si>
  <si>
    <t>1/1</t>
  </si>
  <si>
    <t>1/2</t>
  </si>
  <si>
    <t>2/1</t>
  </si>
  <si>
    <t>2/2</t>
  </si>
  <si>
    <t>2/3</t>
  </si>
  <si>
    <t>2/4</t>
  </si>
  <si>
    <t>2/5</t>
  </si>
  <si>
    <t>2/6</t>
  </si>
  <si>
    <t>2/7</t>
  </si>
  <si>
    <t>2/8</t>
  </si>
  <si>
    <t>2/9</t>
  </si>
  <si>
    <t>2/10</t>
  </si>
  <si>
    <t>2/11</t>
  </si>
  <si>
    <t>2/12</t>
  </si>
  <si>
    <t>2/13</t>
  </si>
  <si>
    <t>2/14</t>
  </si>
  <si>
    <t>2/15</t>
  </si>
  <si>
    <t>2/16</t>
  </si>
  <si>
    <t>2/17</t>
  </si>
  <si>
    <t>2/18</t>
  </si>
  <si>
    <t>2/19</t>
  </si>
  <si>
    <t>2/20</t>
  </si>
  <si>
    <t>2/21</t>
  </si>
  <si>
    <t>2/22</t>
  </si>
  <si>
    <t>2/23</t>
  </si>
  <si>
    <t>2/24</t>
  </si>
  <si>
    <t>2/26</t>
  </si>
  <si>
    <t>2/25</t>
  </si>
  <si>
    <t>3/1</t>
  </si>
  <si>
    <t>3/2</t>
  </si>
  <si>
    <t>3/3</t>
  </si>
  <si>
    <t>3/4</t>
  </si>
  <si>
    <t>3/5</t>
  </si>
  <si>
    <t>3/6</t>
  </si>
  <si>
    <t>3/7</t>
  </si>
  <si>
    <t>3/8</t>
  </si>
  <si>
    <t>3/9</t>
  </si>
  <si>
    <t>4/1</t>
  </si>
  <si>
    <t>4/2</t>
  </si>
  <si>
    <t>4/3</t>
  </si>
  <si>
    <t>4/4</t>
  </si>
  <si>
    <t>4/5</t>
  </si>
  <si>
    <t>4/6</t>
  </si>
  <si>
    <t>4/7</t>
  </si>
  <si>
    <t>4/8</t>
  </si>
  <si>
    <t>5/1</t>
  </si>
  <si>
    <t>5/2</t>
  </si>
  <si>
    <t>5/3</t>
  </si>
  <si>
    <t>5/4</t>
  </si>
  <si>
    <t>5/5</t>
  </si>
  <si>
    <t>5/6</t>
  </si>
  <si>
    <t>5/7</t>
  </si>
  <si>
    <t>5/8</t>
  </si>
  <si>
    <t>5/9</t>
  </si>
  <si>
    <t>5/10</t>
  </si>
  <si>
    <t>5/11</t>
  </si>
  <si>
    <t>5/12</t>
  </si>
  <si>
    <t>5/13</t>
  </si>
  <si>
    <t>5/14</t>
  </si>
  <si>
    <t>5/15</t>
  </si>
  <si>
    <t>5/16</t>
  </si>
  <si>
    <t>5/17</t>
  </si>
  <si>
    <t>5/18</t>
  </si>
  <si>
    <t>5/19</t>
  </si>
  <si>
    <t>5/20</t>
  </si>
  <si>
    <t>5/21</t>
  </si>
  <si>
    <t>5/22</t>
  </si>
  <si>
    <t>5/24</t>
  </si>
  <si>
    <t>5/23</t>
  </si>
  <si>
    <t>5/25</t>
  </si>
  <si>
    <t>5/26</t>
  </si>
  <si>
    <t>5/27</t>
  </si>
  <si>
    <t>5/28</t>
  </si>
  <si>
    <t>5/29</t>
  </si>
  <si>
    <t>5/30</t>
  </si>
  <si>
    <t>5/31</t>
  </si>
  <si>
    <t>5/32</t>
  </si>
  <si>
    <t>5/33</t>
  </si>
  <si>
    <t>5/34</t>
  </si>
  <si>
    <t>5/35</t>
  </si>
  <si>
    <t>5/36</t>
  </si>
  <si>
    <t>5/37</t>
  </si>
  <si>
    <t>5/38</t>
  </si>
  <si>
    <t>5/39</t>
  </si>
  <si>
    <t>5/40</t>
  </si>
  <si>
    <t>5/41</t>
  </si>
  <si>
    <t>5/42</t>
  </si>
  <si>
    <t>5/43</t>
  </si>
  <si>
    <t>5/44</t>
  </si>
  <si>
    <t>5/45</t>
  </si>
  <si>
    <t>5/46</t>
  </si>
  <si>
    <t>5/47</t>
  </si>
  <si>
    <t>5/48</t>
  </si>
  <si>
    <t>5/49</t>
  </si>
  <si>
    <t>5/50</t>
  </si>
  <si>
    <t>5/51</t>
  </si>
  <si>
    <t>5/52</t>
  </si>
  <si>
    <t>5/53</t>
  </si>
  <si>
    <t>5/54</t>
  </si>
  <si>
    <t>5/56</t>
  </si>
  <si>
    <t>5/57</t>
  </si>
  <si>
    <t>5/58</t>
  </si>
  <si>
    <t>5/59</t>
  </si>
  <si>
    <t>5/60</t>
  </si>
  <si>
    <t>5/61</t>
  </si>
  <si>
    <t>5/62</t>
  </si>
  <si>
    <t>5/63</t>
  </si>
  <si>
    <t>5/64</t>
  </si>
  <si>
    <t>5/65</t>
  </si>
  <si>
    <t>5/66</t>
  </si>
  <si>
    <t>5/67</t>
  </si>
  <si>
    <t>5/68</t>
  </si>
  <si>
    <t>5/55</t>
  </si>
  <si>
    <t>6/1</t>
  </si>
  <si>
    <t>6/2</t>
  </si>
  <si>
    <t>6/3</t>
  </si>
  <si>
    <t>6/4</t>
  </si>
  <si>
    <t>6/5</t>
  </si>
  <si>
    <t>7/1</t>
  </si>
  <si>
    <t>7/2</t>
  </si>
  <si>
    <t>7/3</t>
  </si>
  <si>
    <t>7/4</t>
  </si>
  <si>
    <t>7/5</t>
  </si>
  <si>
    <t>7/6</t>
  </si>
  <si>
    <t>7/7</t>
  </si>
  <si>
    <t>7/8</t>
  </si>
  <si>
    <t>7/9</t>
  </si>
  <si>
    <t>7/10</t>
  </si>
  <si>
    <t>8/1</t>
  </si>
  <si>
    <t>8/2</t>
  </si>
  <si>
    <t>8/3</t>
  </si>
  <si>
    <t>8/4</t>
  </si>
  <si>
    <t>8/5</t>
  </si>
  <si>
    <t>9/1</t>
  </si>
  <si>
    <t>9/2</t>
  </si>
  <si>
    <t>9/3</t>
  </si>
  <si>
    <t>9/4</t>
  </si>
  <si>
    <t>9/5</t>
  </si>
  <si>
    <t>10/1</t>
  </si>
  <si>
    <t>10/2</t>
  </si>
  <si>
    <t>10/3</t>
  </si>
  <si>
    <t>10/4</t>
  </si>
  <si>
    <t>10/5</t>
  </si>
  <si>
    <t>10/6</t>
  </si>
  <si>
    <t>10/7</t>
  </si>
  <si>
    <t>10/8</t>
  </si>
  <si>
    <t>10/9</t>
  </si>
  <si>
    <t>10/10</t>
  </si>
  <si>
    <t>10/11</t>
  </si>
  <si>
    <t>10/12</t>
  </si>
  <si>
    <t>10/13</t>
  </si>
  <si>
    <t>10/14</t>
  </si>
  <si>
    <t>11/1</t>
  </si>
  <si>
    <t>11/2</t>
  </si>
  <si>
    <t>11/3</t>
  </si>
  <si>
    <t>11/4</t>
  </si>
  <si>
    <t>11/5</t>
  </si>
  <si>
    <t>11/6</t>
  </si>
  <si>
    <t>11/7</t>
  </si>
  <si>
    <t>11/8</t>
  </si>
  <si>
    <t>11/9</t>
  </si>
  <si>
    <t>11/10</t>
  </si>
  <si>
    <t>11/11</t>
  </si>
  <si>
    <t>11/12</t>
  </si>
  <si>
    <t>11/13</t>
  </si>
  <si>
    <t>11/14</t>
  </si>
  <si>
    <t>11/15</t>
  </si>
  <si>
    <t>11/16</t>
  </si>
  <si>
    <t>11/17</t>
  </si>
  <si>
    <t>11/18</t>
  </si>
  <si>
    <t>11/19</t>
  </si>
  <si>
    <t>11/20</t>
  </si>
  <si>
    <t>11/21</t>
  </si>
  <si>
    <t>11/22</t>
  </si>
  <si>
    <t>11/23</t>
  </si>
  <si>
    <t>11/25</t>
  </si>
  <si>
    <t>11/26</t>
  </si>
  <si>
    <t>11/27</t>
  </si>
  <si>
    <t>11/29</t>
  </si>
  <si>
    <t>11/31</t>
  </si>
  <si>
    <t>11/32</t>
  </si>
  <si>
    <t>11/33</t>
  </si>
  <si>
    <t>11/34</t>
  </si>
  <si>
    <t>11/35</t>
  </si>
  <si>
    <t>11/36</t>
  </si>
  <si>
    <t>11/37</t>
  </si>
  <si>
    <t>11/38</t>
  </si>
  <si>
    <t>11/39</t>
  </si>
  <si>
    <t>11/40</t>
  </si>
  <si>
    <t>11/24</t>
  </si>
  <si>
    <t>11/28</t>
  </si>
  <si>
    <t>11/30</t>
  </si>
  <si>
    <t>12/1</t>
  </si>
  <si>
    <t>12/2</t>
  </si>
  <si>
    <t>13/1</t>
  </si>
  <si>
    <t>13/2</t>
  </si>
  <si>
    <t>13/3</t>
  </si>
  <si>
    <t>13/4</t>
  </si>
  <si>
    <t>13/5</t>
  </si>
  <si>
    <t>13/6</t>
  </si>
  <si>
    <t>13/7</t>
  </si>
  <si>
    <t>13/8</t>
  </si>
  <si>
    <t>13/9</t>
  </si>
  <si>
    <t>13/10</t>
  </si>
  <si>
    <t>13/11</t>
  </si>
  <si>
    <t>13/12</t>
  </si>
  <si>
    <t>13/13</t>
  </si>
  <si>
    <t>14/1</t>
  </si>
  <si>
    <t>14/2</t>
  </si>
  <si>
    <t>14/3</t>
  </si>
  <si>
    <t>14/4</t>
  </si>
  <si>
    <t>14/5</t>
  </si>
  <si>
    <t>14/6</t>
  </si>
  <si>
    <t>14/7</t>
  </si>
  <si>
    <t>14/8</t>
  </si>
  <si>
    <t>14/9</t>
  </si>
  <si>
    <t>14/10</t>
  </si>
  <si>
    <t>14/11</t>
  </si>
  <si>
    <t>14/12</t>
  </si>
  <si>
    <t>14/13</t>
  </si>
  <si>
    <t>14/14</t>
  </si>
  <si>
    <t>14/15</t>
  </si>
  <si>
    <t>14/16</t>
  </si>
  <si>
    <t>14/17</t>
  </si>
  <si>
    <t>14/18</t>
  </si>
  <si>
    <t>14/19</t>
  </si>
  <si>
    <t>14/20</t>
  </si>
  <si>
    <t>14/21</t>
  </si>
  <si>
    <t>14/22</t>
  </si>
  <si>
    <t>14/23</t>
  </si>
  <si>
    <t>14/24</t>
  </si>
  <si>
    <t>14/25</t>
  </si>
  <si>
    <t>14/26</t>
  </si>
  <si>
    <t>Carried to Collection</t>
  </si>
  <si>
    <t>Bill No. 1: Collection</t>
  </si>
  <si>
    <t>Carried to Summary</t>
  </si>
  <si>
    <t>Bill No. 2: Collection</t>
  </si>
  <si>
    <t>Bill No. 3: Collection</t>
  </si>
  <si>
    <t>Bill No. 4: Collection</t>
  </si>
  <si>
    <t>Page 7</t>
  </si>
  <si>
    <t>Bill No. 5: Collection</t>
  </si>
  <si>
    <t>Bill No. 6: Collection</t>
  </si>
  <si>
    <t>Bill No. 7: Collection</t>
  </si>
  <si>
    <t>Bill No. 8: Collection</t>
  </si>
  <si>
    <t>Bill No. 9: Collection</t>
  </si>
  <si>
    <t>Bill No. 10: Collection</t>
  </si>
  <si>
    <t>Bill No. 11: Collection</t>
  </si>
  <si>
    <t>Bill No. 12: Collection</t>
  </si>
  <si>
    <t>Bill No. 13: Collection</t>
  </si>
  <si>
    <t>Bill No. 14: Collection</t>
  </si>
  <si>
    <t>Sub-total</t>
  </si>
  <si>
    <t>Add: Value Added Tax at 15%</t>
  </si>
  <si>
    <t>Total of the Prices</t>
  </si>
  <si>
    <t>Fixed preliminaries</t>
  </si>
  <si>
    <t xml:space="preserve">Monthly preliminaries </t>
  </si>
  <si>
    <t>Month</t>
  </si>
  <si>
    <t xml:space="preserve">Enclosure of the site </t>
  </si>
  <si>
    <t xml:space="preserve">Temporary barricades </t>
  </si>
  <si>
    <t>1/3</t>
  </si>
  <si>
    <t>1/4</t>
  </si>
  <si>
    <t>Ceilings, Partitions &amp; Access Flooring</t>
  </si>
  <si>
    <t>Carpentry &amp; Joinery</t>
  </si>
  <si>
    <t>Page 9</t>
  </si>
  <si>
    <t>Page 10</t>
  </si>
  <si>
    <t>Page 11</t>
  </si>
  <si>
    <t>Page 13</t>
  </si>
  <si>
    <t>Page 14</t>
  </si>
  <si>
    <t>Page 16</t>
  </si>
  <si>
    <t>Page 18</t>
  </si>
  <si>
    <t>Page 19</t>
  </si>
  <si>
    <t>Page 20</t>
  </si>
  <si>
    <t>Page 21</t>
  </si>
  <si>
    <t>Page 22</t>
  </si>
  <si>
    <t>Page 23</t>
  </si>
  <si>
    <t>Page 24</t>
  </si>
  <si>
    <t>Page 26</t>
  </si>
  <si>
    <t>Page 28</t>
  </si>
  <si>
    <t>Page 29</t>
  </si>
  <si>
    <t>Page 31</t>
  </si>
  <si>
    <t>Cement plaster on brickwork/concrete</t>
  </si>
  <si>
    <t>Gypsum skim plaster on brickwork/concrete</t>
  </si>
  <si>
    <t>Page 33</t>
  </si>
  <si>
    <t>Page 35</t>
  </si>
  <si>
    <t>Page 36</t>
  </si>
  <si>
    <t>Page 38</t>
  </si>
  <si>
    <t>Page 39</t>
  </si>
  <si>
    <t>Page 40</t>
  </si>
  <si>
    <t>Page 41</t>
  </si>
  <si>
    <t>Page 43</t>
  </si>
  <si>
    <t>Page 45</t>
  </si>
  <si>
    <t>Page 46</t>
  </si>
  <si>
    <t>Page 48</t>
  </si>
  <si>
    <t>Page 49</t>
  </si>
  <si>
    <t>Provide the sum of R 7 810 000 (Seven Million Eight Hundred and Ten Thousand) for air-conditioning and ventilation installation</t>
  </si>
  <si>
    <t>Double door 1 510 x 2 110mm high in two leaves (D01). (Drawing No. LPA_2408-TEND-SCHED-200 R8)</t>
  </si>
  <si>
    <t xml:space="preserve">Rate Only </t>
  </si>
  <si>
    <t>Rate Only</t>
  </si>
  <si>
    <t>15mm Diameter shut-off valve.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</si>
</sst>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quot;R&quot;* #,##0.00_-;\-&quot;R&quot;* #,##0.00_-;_-&quot;R&quot;* &quot;-&quot;??_-;_-@_-"/>
  </numFmts>
  <fonts count="9" x14ac:knownFonts="1">
    <font>
      <sz val="11"/>
      <name val="Calibri"/>
    </font>
    <font>
      <sz val="8"/>
      <name val="Calibri"/>
      <family val="2"/>
    </font>
    <font>
      <sz val="11"/>
      <name val="Calibri"/>
      <family val="2"/>
    </font>
    <font>
      <b/>
      <sz val="11"/>
      <name val="Arial"/>
      <family val="2"/>
    </font>
    <font>
      <sz val="11"/>
      <name val="Arial"/>
      <family val="2"/>
    </font>
    <font>
      <b/>
      <u/>
      <sz val="14"/>
      <name val="Arial"/>
      <family val="2"/>
    </font>
    <font>
      <b/>
      <u/>
      <sz val="12"/>
      <name val="Arial"/>
      <family val="2"/>
    </font>
    <font>
      <b/>
      <u/>
      <sz val="11"/>
      <name val="Arial"/>
      <family val="2"/>
    </font>
    <font>
      <sz val="8"/>
      <name val="Calibri"/>
      <family val="2"/>
    </font>
  </fonts>
  <fills count="3">
    <fill>
      <patternFill patternType="none"/>
    </fill>
    <fill>
      <patternFill patternType="gray125"/>
    </fill>
    <fill>
      <patternFill patternType="solid">
        <fgColor theme="0" tint="-0.14999847407452621"/>
        <bgColor indexed="64"/>
      </patternFill>
    </fill>
  </fills>
  <borders count="17">
    <border>
      <left/>
      <right/>
      <top/>
      <bottom/>
      <diagonal/>
    </border>
    <border>
      <left style="thin">
        <color auto="1"/>
      </left>
      <right style="thin">
        <color auto="1"/>
      </right>
      <top style="thin">
        <color auto="1"/>
      </top>
      <bottom style="thin">
        <color auto="1"/>
      </bottom>
      <diagonal/>
    </border>
    <border>
      <left/>
      <right/>
      <top/>
      <bottom/>
      <diagonal/>
    </border>
    <border>
      <left style="thin">
        <color indexed="64"/>
      </left>
      <right/>
      <top/>
      <bottom/>
      <diagonal/>
    </border>
    <border>
      <left/>
      <right style="thin">
        <color auto="1"/>
      </right>
      <top style="thin">
        <color auto="1"/>
      </top>
      <bottom style="thin">
        <color auto="1"/>
      </bottom>
      <diagonal/>
    </border>
    <border>
      <left style="thin">
        <color auto="1"/>
      </left>
      <right style="thin">
        <color indexed="64"/>
      </right>
      <top/>
      <bottom/>
      <diagonal/>
    </border>
    <border>
      <left style="thin">
        <color auto="1"/>
      </left>
      <right/>
      <top style="thin">
        <color auto="1"/>
      </top>
      <bottom style="thin">
        <color auto="1"/>
      </bottom>
      <diagonal/>
    </border>
    <border>
      <left style="double">
        <color auto="1"/>
      </left>
      <right style="thin">
        <color indexed="64"/>
      </right>
      <top style="thin">
        <color auto="1"/>
      </top>
      <bottom style="thin">
        <color auto="1"/>
      </bottom>
      <diagonal/>
    </border>
    <border>
      <left style="double">
        <color auto="1"/>
      </left>
      <right style="thin">
        <color indexed="64"/>
      </right>
      <top/>
      <bottom/>
      <diagonal/>
    </border>
    <border>
      <left/>
      <right style="thin">
        <color indexed="64"/>
      </right>
      <top/>
      <bottom/>
      <diagonal/>
    </border>
    <border>
      <left style="thin">
        <color auto="1"/>
      </left>
      <right style="thin">
        <color indexed="64"/>
      </right>
      <top/>
      <bottom style="thin">
        <color indexed="64"/>
      </bottom>
      <diagonal/>
    </border>
    <border>
      <left style="double">
        <color auto="1"/>
      </left>
      <right style="thin">
        <color indexed="64"/>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double">
        <color auto="1"/>
      </left>
      <right style="thin">
        <color indexed="64"/>
      </right>
      <top style="thin">
        <color indexed="64"/>
      </top>
      <bottom/>
      <diagonal/>
    </border>
    <border>
      <left style="double">
        <color auto="1"/>
      </left>
      <right style="thin">
        <color indexed="64"/>
      </right>
      <top/>
      <bottom style="double">
        <color indexed="64"/>
      </bottom>
      <diagonal/>
    </border>
  </borders>
  <cellStyleXfs count="2">
    <xf numFmtId="0" fontId="0" fillId="0" borderId="0"/>
    <xf numFmtId="44" fontId="2" fillId="0" borderId="0" applyFont="0" applyFill="0" applyBorder="0" applyAlignment="0" applyProtection="0"/>
  </cellStyleXfs>
  <cellXfs count="60">
    <xf numFmtId="0" fontId="0" fillId="0" borderId="0" xfId="0"/>
    <xf numFmtId="0" fontId="3" fillId="2" borderId="1" xfId="0" applyFont="1" applyFill="1" applyBorder="1" applyAlignment="1">
      <alignment horizontal="center"/>
    </xf>
    <xf numFmtId="0" fontId="3" fillId="2" borderId="6" xfId="0" applyFont="1" applyFill="1" applyBorder="1" applyAlignment="1">
      <alignment horizontal="center"/>
    </xf>
    <xf numFmtId="0" fontId="3" fillId="2" borderId="7" xfId="0" applyFont="1" applyFill="1" applyBorder="1" applyAlignment="1">
      <alignment horizontal="center"/>
    </xf>
    <xf numFmtId="0" fontId="4" fillId="0" borderId="2" xfId="0" applyFont="1" applyBorder="1"/>
    <xf numFmtId="0" fontId="4" fillId="0" borderId="0" xfId="0" applyFont="1"/>
    <xf numFmtId="0" fontId="4" fillId="0" borderId="5" xfId="0" applyFont="1" applyBorder="1"/>
    <xf numFmtId="0" fontId="5" fillId="0" borderId="5" xfId="0" applyFont="1" applyBorder="1"/>
    <xf numFmtId="0" fontId="4" fillId="0" borderId="3" xfId="0" applyFont="1" applyBorder="1"/>
    <xf numFmtId="0" fontId="4" fillId="0" borderId="8" xfId="0" applyFont="1" applyBorder="1"/>
    <xf numFmtId="0" fontId="6" fillId="0" borderId="5" xfId="0" applyFont="1" applyBorder="1" applyAlignment="1">
      <alignment wrapText="1"/>
    </xf>
    <xf numFmtId="0" fontId="7" fillId="0" borderId="5" xfId="0" applyFont="1" applyBorder="1" applyAlignment="1">
      <alignment wrapText="1"/>
    </xf>
    <xf numFmtId="4" fontId="4" fillId="0" borderId="8" xfId="0" applyNumberFormat="1" applyFont="1" applyBorder="1" applyAlignment="1">
      <alignment horizontal="right" vertical="top"/>
    </xf>
    <xf numFmtId="0" fontId="4" fillId="0" borderId="5" xfId="0" applyFont="1" applyBorder="1" applyAlignment="1">
      <alignment wrapText="1"/>
    </xf>
    <xf numFmtId="0" fontId="4" fillId="0" borderId="5" xfId="0" applyFont="1" applyBorder="1" applyAlignment="1">
      <alignment horizontal="left" vertical="top"/>
    </xf>
    <xf numFmtId="3" fontId="4" fillId="0" borderId="5" xfId="0" applyNumberFormat="1" applyFont="1" applyBorder="1" applyAlignment="1">
      <alignment horizontal="right" vertical="top"/>
    </xf>
    <xf numFmtId="4" fontId="4" fillId="0" borderId="3" xfId="0" applyNumberFormat="1" applyFont="1" applyBorder="1" applyAlignment="1">
      <alignment horizontal="right" vertical="top"/>
    </xf>
    <xf numFmtId="0" fontId="4" fillId="0" borderId="5" xfId="0" quotePrefix="1" applyFont="1" applyBorder="1" applyAlignment="1">
      <alignment horizontal="left" vertical="top"/>
    </xf>
    <xf numFmtId="0" fontId="3" fillId="2" borderId="4" xfId="0" applyFont="1" applyFill="1" applyBorder="1" applyAlignment="1">
      <alignment horizontal="center"/>
    </xf>
    <xf numFmtId="44" fontId="3" fillId="2" borderId="7" xfId="1" applyFont="1" applyFill="1" applyBorder="1" applyAlignment="1">
      <alignment horizontal="center"/>
    </xf>
    <xf numFmtId="0" fontId="4" fillId="0" borderId="9" xfId="0" applyFont="1" applyBorder="1"/>
    <xf numFmtId="44" fontId="4" fillId="0" borderId="8" xfId="1" applyFont="1" applyBorder="1"/>
    <xf numFmtId="0" fontId="5" fillId="0" borderId="2" xfId="0" applyFont="1" applyBorder="1"/>
    <xf numFmtId="0" fontId="6" fillId="0" borderId="2" xfId="0" applyFont="1" applyBorder="1" applyAlignment="1">
      <alignment wrapText="1"/>
    </xf>
    <xf numFmtId="0" fontId="4" fillId="0" borderId="2" xfId="0" applyFont="1" applyBorder="1" applyAlignment="1">
      <alignment wrapText="1"/>
    </xf>
    <xf numFmtId="3" fontId="4" fillId="0" borderId="2" xfId="0" applyNumberFormat="1" applyFont="1" applyBorder="1" applyAlignment="1">
      <alignment horizontal="right" vertical="top"/>
    </xf>
    <xf numFmtId="0" fontId="4" fillId="0" borderId="8" xfId="0" applyFont="1" applyBorder="1" applyAlignment="1">
      <alignment horizontal="left" vertical="top"/>
    </xf>
    <xf numFmtId="0" fontId="5" fillId="0" borderId="3" xfId="0" applyFont="1" applyBorder="1"/>
    <xf numFmtId="0" fontId="6" fillId="0" borderId="3" xfId="0" applyFont="1" applyBorder="1" applyAlignment="1">
      <alignment wrapText="1"/>
    </xf>
    <xf numFmtId="0" fontId="7" fillId="0" borderId="3" xfId="0" applyFont="1" applyBorder="1" applyAlignment="1">
      <alignment wrapText="1"/>
    </xf>
    <xf numFmtId="0" fontId="4" fillId="0" borderId="3" xfId="0" applyFont="1" applyBorder="1" applyAlignment="1">
      <alignment wrapText="1"/>
    </xf>
    <xf numFmtId="4" fontId="4" fillId="0" borderId="2" xfId="0" applyNumberFormat="1" applyFont="1" applyBorder="1" applyAlignment="1">
      <alignment horizontal="right" vertical="top"/>
    </xf>
    <xf numFmtId="4" fontId="4" fillId="0" borderId="5" xfId="0" applyNumberFormat="1" applyFont="1" applyBorder="1" applyAlignment="1">
      <alignment horizontal="right" vertical="top"/>
    </xf>
    <xf numFmtId="0" fontId="3" fillId="0" borderId="5" xfId="0" applyFont="1" applyBorder="1" applyAlignment="1">
      <alignment horizontal="right" wrapText="1"/>
    </xf>
    <xf numFmtId="0" fontId="4" fillId="0" borderId="10" xfId="0" applyFont="1" applyBorder="1"/>
    <xf numFmtId="0" fontId="6" fillId="0" borderId="5" xfId="0" applyFont="1" applyBorder="1"/>
    <xf numFmtId="4" fontId="4" fillId="0" borderId="8" xfId="0" applyNumberFormat="1" applyFont="1" applyBorder="1"/>
    <xf numFmtId="0" fontId="3" fillId="0" borderId="2" xfId="0" applyFont="1" applyBorder="1"/>
    <xf numFmtId="0" fontId="3" fillId="0" borderId="5" xfId="0" applyFont="1" applyBorder="1"/>
    <xf numFmtId="0" fontId="3" fillId="0" borderId="9" xfId="0" applyFont="1" applyBorder="1"/>
    <xf numFmtId="44" fontId="3" fillId="0" borderId="8" xfId="1" applyFont="1" applyBorder="1"/>
    <xf numFmtId="0" fontId="4" fillId="0" borderId="5" xfId="0" quotePrefix="1" applyFont="1" applyBorder="1"/>
    <xf numFmtId="16" fontId="4" fillId="0" borderId="5" xfId="0" quotePrefix="1" applyNumberFormat="1" applyFont="1" applyBorder="1"/>
    <xf numFmtId="0" fontId="4" fillId="0" borderId="12" xfId="0" applyFont="1" applyBorder="1"/>
    <xf numFmtId="0" fontId="4" fillId="0" borderId="13" xfId="0" applyFont="1" applyBorder="1"/>
    <xf numFmtId="44" fontId="4" fillId="0" borderId="11" xfId="1" applyFont="1" applyBorder="1"/>
    <xf numFmtId="0" fontId="4" fillId="0" borderId="14" xfId="0" applyFont="1" applyBorder="1"/>
    <xf numFmtId="0" fontId="4" fillId="0" borderId="10" xfId="0" quotePrefix="1" applyFont="1" applyBorder="1" applyAlignment="1">
      <alignment horizontal="left" vertical="top"/>
    </xf>
    <xf numFmtId="0" fontId="3" fillId="0" borderId="10" xfId="0" applyFont="1" applyBorder="1" applyAlignment="1">
      <alignment horizontal="right" wrapText="1"/>
    </xf>
    <xf numFmtId="0" fontId="4" fillId="0" borderId="10" xfId="0" applyFont="1" applyBorder="1" applyAlignment="1">
      <alignment horizontal="left" vertical="top"/>
    </xf>
    <xf numFmtId="3" fontId="4" fillId="0" borderId="10" xfId="0" applyNumberFormat="1" applyFont="1" applyBorder="1" applyAlignment="1">
      <alignment horizontal="right" vertical="top"/>
    </xf>
    <xf numFmtId="4" fontId="4" fillId="0" borderId="14" xfId="0" applyNumberFormat="1" applyFont="1" applyBorder="1" applyAlignment="1">
      <alignment horizontal="right" vertical="top"/>
    </xf>
    <xf numFmtId="4" fontId="4" fillId="0" borderId="7" xfId="0" applyNumberFormat="1" applyFont="1" applyBorder="1" applyAlignment="1">
      <alignment horizontal="right" vertical="top"/>
    </xf>
    <xf numFmtId="0" fontId="3" fillId="0" borderId="14" xfId="0" applyFont="1" applyBorder="1" applyAlignment="1">
      <alignment horizontal="right" wrapText="1"/>
    </xf>
    <xf numFmtId="0" fontId="6" fillId="0" borderId="3" xfId="0" applyFont="1" applyBorder="1"/>
    <xf numFmtId="0" fontId="6" fillId="0" borderId="9" xfId="0" applyFont="1" applyBorder="1"/>
    <xf numFmtId="4" fontId="4" fillId="0" borderId="0" xfId="0" applyNumberFormat="1" applyFont="1"/>
    <xf numFmtId="4" fontId="4" fillId="0" borderId="15" xfId="0" applyNumberFormat="1" applyFont="1" applyBorder="1" applyAlignment="1">
      <alignment horizontal="right"/>
    </xf>
    <xf numFmtId="4" fontId="4" fillId="0" borderId="16" xfId="0" applyNumberFormat="1" applyFont="1" applyBorder="1" applyAlignment="1">
      <alignment horizontal="right"/>
    </xf>
    <xf numFmtId="44" fontId="4" fillId="0" borderId="2" xfId="1" applyFont="1" applyBorder="1"/>
  </cellXfs>
  <cellStyles count="2">
    <cellStyle name="Currency" xfId="1"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customXml" Target="../customXml/item2.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20"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customXml" Target="../customXml/item3.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0.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1.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2.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3.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4.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5.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5.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6.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7.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8.v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9.vml.rels><?xml version="1.0" encoding="UTF-8" standalone="yes"?>
<Relationships xmlns="http://schemas.openxmlformats.org/package/2006/relationships"><Relationship Id="rId1" Type="http://schemas.openxmlformats.org/officeDocument/2006/relationships/image" Target="../media/image1.png"/></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vmlDrawing" Target="../drawings/vmlDrawing10.v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vmlDrawing" Target="../drawings/vmlDrawing11.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vmlDrawing" Target="../drawings/vmlDrawing12.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vmlDrawing" Target="../drawings/vmlDrawing13.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vmlDrawing" Target="../drawings/vmlDrawing14.v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2" Type="http://schemas.openxmlformats.org/officeDocument/2006/relationships/vmlDrawing" Target="../drawings/vmlDrawing15.vml"/><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vmlDrawing" Target="../drawings/vmlDrawing5.v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vmlDrawing" Target="../drawings/vmlDrawing6.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vmlDrawing" Target="../drawings/vmlDrawing7.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vmlDrawing" Target="../drawings/vmlDrawing8.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vmlDrawing" Target="../drawings/vmlDrawing9.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828BD7-861F-4EDA-8F00-D8FEB9411ABF}">
  <sheetPr>
    <pageSetUpPr fitToPage="1"/>
  </sheetPr>
  <dimension ref="A1:E24"/>
  <sheetViews>
    <sheetView tabSelected="1" zoomScaleNormal="100" workbookViewId="0">
      <selection activeCell="A27" sqref="A27"/>
    </sheetView>
  </sheetViews>
  <sheetFormatPr defaultColWidth="8.88671875" defaultRowHeight="13.8" x14ac:dyDescent="0.25"/>
  <cols>
    <col min="1" max="1" width="10.6640625" style="4" customWidth="1"/>
    <col min="2" max="2" width="48.33203125" style="4" customWidth="1"/>
    <col min="3" max="3" width="10.6640625" style="4" customWidth="1"/>
    <col min="4" max="4" width="8.6640625" style="4" customWidth="1"/>
    <col min="5" max="5" width="22.5546875" style="59" customWidth="1"/>
    <col min="6" max="16384" width="8.88671875" style="4"/>
  </cols>
  <sheetData>
    <row r="1" spans="1:5" x14ac:dyDescent="0.25">
      <c r="A1" s="1" t="s">
        <v>377</v>
      </c>
      <c r="B1" s="18" t="s">
        <v>379</v>
      </c>
      <c r="C1" s="1" t="s">
        <v>378</v>
      </c>
      <c r="D1" s="18"/>
      <c r="E1" s="19" t="s">
        <v>5</v>
      </c>
    </row>
    <row r="2" spans="1:5" s="5" customFormat="1" x14ac:dyDescent="0.25">
      <c r="A2" s="6"/>
      <c r="B2" s="4"/>
      <c r="C2" s="6"/>
      <c r="D2" s="20"/>
      <c r="E2" s="21"/>
    </row>
    <row r="3" spans="1:5" s="5" customFormat="1" x14ac:dyDescent="0.25">
      <c r="A3" s="6">
        <v>1</v>
      </c>
      <c r="B3" s="4" t="s">
        <v>380</v>
      </c>
      <c r="C3" s="6"/>
      <c r="D3" s="20"/>
      <c r="E3" s="21">
        <f>Preliminaries!F60</f>
        <v>0</v>
      </c>
    </row>
    <row r="4" spans="1:5" s="5" customFormat="1" x14ac:dyDescent="0.25">
      <c r="A4" s="6">
        <v>2</v>
      </c>
      <c r="B4" s="4" t="s">
        <v>381</v>
      </c>
      <c r="C4" s="6"/>
      <c r="D4" s="20"/>
      <c r="E4" s="21">
        <f>Alterations!F146</f>
        <v>0</v>
      </c>
    </row>
    <row r="5" spans="1:5" s="5" customFormat="1" x14ac:dyDescent="0.25">
      <c r="A5" s="6">
        <v>3</v>
      </c>
      <c r="B5" s="4" t="s">
        <v>382</v>
      </c>
      <c r="C5" s="6"/>
      <c r="D5" s="20"/>
      <c r="E5" s="21">
        <f>Masonry!F112</f>
        <v>0</v>
      </c>
    </row>
    <row r="6" spans="1:5" s="5" customFormat="1" x14ac:dyDescent="0.25">
      <c r="A6" s="6">
        <v>4</v>
      </c>
      <c r="B6" s="4" t="s">
        <v>383</v>
      </c>
      <c r="C6" s="6"/>
      <c r="D6" s="20"/>
      <c r="E6" s="21">
        <f>'Carpentry and Joinery'!F46</f>
        <v>0</v>
      </c>
    </row>
    <row r="7" spans="1:5" s="5" customFormat="1" x14ac:dyDescent="0.25">
      <c r="A7" s="6">
        <v>5</v>
      </c>
      <c r="B7" s="4" t="s">
        <v>384</v>
      </c>
      <c r="C7" s="6"/>
      <c r="D7" s="20"/>
      <c r="E7" s="21">
        <f>'Ceilings, Partitions and Access'!F255</f>
        <v>0</v>
      </c>
    </row>
    <row r="8" spans="1:5" s="5" customFormat="1" x14ac:dyDescent="0.25">
      <c r="A8" s="6">
        <v>6</v>
      </c>
      <c r="B8" s="4" t="s">
        <v>385</v>
      </c>
      <c r="C8" s="6"/>
      <c r="D8" s="20"/>
      <c r="E8" s="21">
        <f>'Floor Coverings, Wall Linings'!F53</f>
        <v>0</v>
      </c>
    </row>
    <row r="9" spans="1:5" s="5" customFormat="1" x14ac:dyDescent="0.25">
      <c r="A9" s="6">
        <v>7</v>
      </c>
      <c r="B9" s="4" t="s">
        <v>340</v>
      </c>
      <c r="C9" s="6"/>
      <c r="D9" s="20"/>
      <c r="E9" s="21">
        <f>Ironmongery!F108</f>
        <v>0</v>
      </c>
    </row>
    <row r="10" spans="1:5" s="5" customFormat="1" x14ac:dyDescent="0.25">
      <c r="A10" s="6">
        <v>8</v>
      </c>
      <c r="B10" s="4" t="s">
        <v>386</v>
      </c>
      <c r="C10" s="6"/>
      <c r="D10" s="20"/>
      <c r="E10" s="21">
        <f>Metalwork!F49</f>
        <v>0</v>
      </c>
    </row>
    <row r="11" spans="1:5" s="5" customFormat="1" x14ac:dyDescent="0.25">
      <c r="A11" s="6">
        <v>9</v>
      </c>
      <c r="B11" s="4" t="s">
        <v>387</v>
      </c>
      <c r="C11" s="6"/>
      <c r="D11" s="20"/>
      <c r="E11" s="21">
        <f>Plastering!F66</f>
        <v>0</v>
      </c>
    </row>
    <row r="12" spans="1:5" s="5" customFormat="1" x14ac:dyDescent="0.25">
      <c r="A12" s="6">
        <v>10</v>
      </c>
      <c r="B12" s="4" t="s">
        <v>388</v>
      </c>
      <c r="C12" s="6"/>
      <c r="D12" s="20"/>
      <c r="E12" s="21">
        <f>Tiling!F103</f>
        <v>0</v>
      </c>
    </row>
    <row r="13" spans="1:5" s="5" customFormat="1" x14ac:dyDescent="0.25">
      <c r="A13" s="6">
        <v>11</v>
      </c>
      <c r="B13" s="4" t="s">
        <v>389</v>
      </c>
      <c r="C13" s="6"/>
      <c r="D13" s="20"/>
      <c r="E13" s="21">
        <f>'Plumbing and Drainage'!F182</f>
        <v>0</v>
      </c>
    </row>
    <row r="14" spans="1:5" s="5" customFormat="1" x14ac:dyDescent="0.25">
      <c r="A14" s="6">
        <v>12</v>
      </c>
      <c r="B14" s="4" t="s">
        <v>390</v>
      </c>
      <c r="C14" s="6"/>
      <c r="D14" s="20"/>
      <c r="E14" s="21">
        <f>Glazing!F58</f>
        <v>0</v>
      </c>
    </row>
    <row r="15" spans="1:5" s="5" customFormat="1" x14ac:dyDescent="0.25">
      <c r="A15" s="6">
        <v>13</v>
      </c>
      <c r="B15" s="4" t="s">
        <v>391</v>
      </c>
      <c r="C15" s="6"/>
      <c r="D15" s="20"/>
      <c r="E15" s="21">
        <f>Paintwork!F109</f>
        <v>0</v>
      </c>
    </row>
    <row r="16" spans="1:5" s="5" customFormat="1" x14ac:dyDescent="0.25">
      <c r="A16" s="6">
        <v>14</v>
      </c>
      <c r="B16" s="4" t="s">
        <v>392</v>
      </c>
      <c r="C16" s="6"/>
      <c r="D16" s="20"/>
      <c r="E16" s="21">
        <f>'Provisional Sums'!F95</f>
        <v>20925000</v>
      </c>
    </row>
    <row r="17" spans="1:5" s="5" customFormat="1" x14ac:dyDescent="0.25">
      <c r="A17" s="6"/>
      <c r="B17" s="4"/>
      <c r="C17" s="6"/>
      <c r="D17" s="20"/>
      <c r="E17" s="21"/>
    </row>
    <row r="18" spans="1:5" s="5" customFormat="1" x14ac:dyDescent="0.25">
      <c r="A18" s="6"/>
      <c r="B18" s="4" t="s">
        <v>643</v>
      </c>
      <c r="C18" s="6"/>
      <c r="D18" s="20"/>
      <c r="E18" s="21">
        <f>SUM(E3:E16)</f>
        <v>20925000</v>
      </c>
    </row>
    <row r="19" spans="1:5" s="5" customFormat="1" x14ac:dyDescent="0.25">
      <c r="A19" s="6"/>
      <c r="B19" s="4"/>
      <c r="C19" s="6"/>
      <c r="D19" s="20"/>
      <c r="E19" s="21"/>
    </row>
    <row r="20" spans="1:5" s="5" customFormat="1" x14ac:dyDescent="0.25">
      <c r="A20" s="6"/>
      <c r="B20" s="4" t="s">
        <v>644</v>
      </c>
      <c r="C20" s="6"/>
      <c r="D20" s="20"/>
      <c r="E20" s="21">
        <f>E18*15%</f>
        <v>3138750</v>
      </c>
    </row>
    <row r="21" spans="1:5" s="5" customFormat="1" x14ac:dyDescent="0.25">
      <c r="A21" s="6"/>
      <c r="B21" s="4"/>
      <c r="C21" s="6"/>
      <c r="D21" s="20"/>
      <c r="E21" s="21"/>
    </row>
    <row r="22" spans="1:5" s="5" customFormat="1" x14ac:dyDescent="0.25">
      <c r="A22" s="6"/>
      <c r="B22" s="37" t="s">
        <v>645</v>
      </c>
      <c r="C22" s="38"/>
      <c r="D22" s="39"/>
      <c r="E22" s="40">
        <f>E18+E20</f>
        <v>24063750</v>
      </c>
    </row>
    <row r="23" spans="1:5" s="5" customFormat="1" x14ac:dyDescent="0.25">
      <c r="A23" s="34"/>
      <c r="B23" s="43"/>
      <c r="C23" s="34"/>
      <c r="D23" s="44"/>
      <c r="E23" s="45"/>
    </row>
    <row r="24" spans="1:5" s="5" customFormat="1" x14ac:dyDescent="0.25">
      <c r="A24" s="6"/>
      <c r="B24" s="4"/>
      <c r="C24" s="6"/>
      <c r="D24" s="20"/>
      <c r="E24" s="21"/>
    </row>
  </sheetData>
  <autoFilter ref="A1:E1" xr:uid="{00000000-0001-0000-0000-000000000000}"/>
  <pageMargins left="0.70866141732283472" right="0.70866141732283472" top="1.1417322834645669" bottom="0.74803149606299213" header="0.31496062992125984" footer="0.31496062992125984"/>
  <pageSetup paperSize="9" scale="86" firstPageNumber="6" fitToHeight="0" orientation="portrait" useFirstPageNumber="1" r:id="rId1"/>
  <headerFooter>
    <oddHeader>&amp;L&amp;"Calibri,Bold"LOLARDP_T02: &amp;"Calibri,Regular"Wits Faculty of Heath Science Library Redevelopment&amp;R&amp;G</oddHeader>
    <oddFooter>&amp;L&amp;10University of the Witwatersrand
Health Sciences Library Upgrade&amp;RBOQ/&amp;P</oddFooter>
  </headerFooter>
  <legacyDrawingHF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0645980-14C4-4A91-A369-9F0F50E1D9C5}">
  <dimension ref="A1:G68"/>
  <sheetViews>
    <sheetView zoomScaleNormal="100" workbookViewId="0">
      <selection activeCell="A27" sqref="A27"/>
    </sheetView>
  </sheetViews>
  <sheetFormatPr defaultColWidth="8.88671875" defaultRowHeight="13.8" x14ac:dyDescent="0.25"/>
  <cols>
    <col min="1" max="1" width="10.6640625" style="6" customWidth="1"/>
    <col min="2" max="2" width="48.33203125" style="8" customWidth="1"/>
    <col min="3" max="3" width="10.6640625" style="6" customWidth="1"/>
    <col min="4" max="4" width="12.6640625" style="6" customWidth="1"/>
    <col min="5" max="5" width="12.6640625" style="4" customWidth="1"/>
    <col min="6" max="6" width="20.6640625" style="9" customWidth="1"/>
    <col min="7" max="7" width="8.88671875" style="4"/>
    <col min="8" max="16384" width="8.88671875" style="5"/>
  </cols>
  <sheetData>
    <row r="1" spans="1:6" x14ac:dyDescent="0.25">
      <c r="A1" s="1" t="s">
        <v>0</v>
      </c>
      <c r="B1" s="2" t="s">
        <v>1</v>
      </c>
      <c r="C1" s="1" t="s">
        <v>2</v>
      </c>
      <c r="D1" s="1" t="s">
        <v>3</v>
      </c>
      <c r="E1" s="1" t="s">
        <v>4</v>
      </c>
      <c r="F1" s="3" t="s">
        <v>5</v>
      </c>
    </row>
    <row r="3" spans="1:6" ht="17.399999999999999" x14ac:dyDescent="0.3">
      <c r="B3" s="27" t="s">
        <v>370</v>
      </c>
    </row>
    <row r="5" spans="1:6" ht="15.6" x14ac:dyDescent="0.3">
      <c r="B5" s="28" t="s">
        <v>214</v>
      </c>
    </row>
    <row r="7" spans="1:6" x14ac:dyDescent="0.25">
      <c r="B7" s="29" t="s">
        <v>215</v>
      </c>
      <c r="F7" s="12"/>
    </row>
    <row r="9" spans="1:6" x14ac:dyDescent="0.25">
      <c r="B9" s="30" t="s">
        <v>216</v>
      </c>
      <c r="F9" s="12"/>
    </row>
    <row r="11" spans="1:6" x14ac:dyDescent="0.25">
      <c r="A11" s="17" t="s">
        <v>526</v>
      </c>
      <c r="B11" s="30" t="s">
        <v>217</v>
      </c>
      <c r="C11" s="14" t="s">
        <v>67</v>
      </c>
      <c r="D11" s="15">
        <v>3214</v>
      </c>
      <c r="E11" s="31"/>
      <c r="F11" s="12">
        <f>ROUND(D11*E11,2)</f>
        <v>0</v>
      </c>
    </row>
    <row r="13" spans="1:6" x14ac:dyDescent="0.25">
      <c r="B13" s="29" t="s">
        <v>218</v>
      </c>
      <c r="F13" s="12"/>
    </row>
    <row r="15" spans="1:6" x14ac:dyDescent="0.25">
      <c r="B15" s="30" t="s">
        <v>672</v>
      </c>
      <c r="F15" s="12"/>
    </row>
    <row r="17" spans="1:6" x14ac:dyDescent="0.25">
      <c r="A17" s="17" t="s">
        <v>527</v>
      </c>
      <c r="B17" s="30" t="s">
        <v>219</v>
      </c>
      <c r="C17" s="14" t="s">
        <v>67</v>
      </c>
      <c r="D17" s="15">
        <v>231</v>
      </c>
      <c r="E17" s="31"/>
      <c r="F17" s="12">
        <f>ROUND(D17*E17,2)</f>
        <v>0</v>
      </c>
    </row>
    <row r="19" spans="1:6" x14ac:dyDescent="0.25">
      <c r="A19" s="17" t="s">
        <v>528</v>
      </c>
      <c r="B19" s="30" t="s">
        <v>220</v>
      </c>
      <c r="C19" s="14" t="s">
        <v>67</v>
      </c>
      <c r="D19" s="15">
        <v>25</v>
      </c>
      <c r="E19" s="31"/>
      <c r="F19" s="12">
        <f>ROUND(D19*E19,2)</f>
        <v>0</v>
      </c>
    </row>
    <row r="21" spans="1:6" x14ac:dyDescent="0.25">
      <c r="B21" s="30" t="s">
        <v>673</v>
      </c>
    </row>
    <row r="23" spans="1:6" x14ac:dyDescent="0.25">
      <c r="A23" s="17" t="s">
        <v>529</v>
      </c>
      <c r="B23" s="30" t="s">
        <v>219</v>
      </c>
      <c r="C23" s="14" t="s">
        <v>67</v>
      </c>
      <c r="D23" s="15">
        <v>0</v>
      </c>
      <c r="F23" s="26" t="s">
        <v>688</v>
      </c>
    </row>
    <row r="25" spans="1:6" x14ac:dyDescent="0.25">
      <c r="A25" s="17" t="s">
        <v>530</v>
      </c>
      <c r="B25" s="30" t="s">
        <v>220</v>
      </c>
      <c r="C25" s="14" t="s">
        <v>67</v>
      </c>
      <c r="D25" s="15">
        <v>0</v>
      </c>
      <c r="F25" s="26" t="s">
        <v>688</v>
      </c>
    </row>
    <row r="59" spans="1:6" x14ac:dyDescent="0.25">
      <c r="A59" s="47"/>
      <c r="B59" s="53" t="s">
        <v>626</v>
      </c>
      <c r="C59" s="49"/>
      <c r="D59" s="50"/>
      <c r="E59" s="51"/>
      <c r="F59" s="52">
        <f>+SUM(F2:F58)</f>
        <v>0</v>
      </c>
    </row>
    <row r="61" spans="1:6" ht="15.6" x14ac:dyDescent="0.3">
      <c r="B61" s="54" t="s">
        <v>637</v>
      </c>
      <c r="E61" s="8"/>
    </row>
    <row r="62" spans="1:6" ht="15.6" x14ac:dyDescent="0.3">
      <c r="B62" s="35" t="s">
        <v>387</v>
      </c>
      <c r="C62" s="55"/>
      <c r="E62" s="8"/>
    </row>
    <row r="63" spans="1:6" x14ac:dyDescent="0.25">
      <c r="E63" s="8"/>
    </row>
    <row r="64" spans="1:6" x14ac:dyDescent="0.25">
      <c r="B64" s="8" t="s">
        <v>674</v>
      </c>
      <c r="E64" s="8"/>
      <c r="F64" s="36">
        <f>+F59</f>
        <v>0</v>
      </c>
    </row>
    <row r="65" spans="1:6" x14ac:dyDescent="0.25">
      <c r="E65" s="8"/>
    </row>
    <row r="66" spans="1:6" x14ac:dyDescent="0.25">
      <c r="B66" s="8" t="s">
        <v>628</v>
      </c>
      <c r="E66" s="8"/>
      <c r="F66" s="57">
        <f>+SUM(F61:F65)</f>
        <v>0</v>
      </c>
    </row>
    <row r="67" spans="1:6" ht="14.4" thickBot="1" x14ac:dyDescent="0.3">
      <c r="A67" s="34"/>
      <c r="B67" s="46"/>
      <c r="C67" s="34"/>
      <c r="D67" s="34"/>
      <c r="E67" s="43"/>
      <c r="F67" s="58"/>
    </row>
    <row r="68" spans="1:6" ht="14.4" thickTop="1" x14ac:dyDescent="0.25"/>
  </sheetData>
  <autoFilter ref="A1:F26" xr:uid="{00000000-0001-0000-0000-000000000000}"/>
  <mergeCells count="1">
    <mergeCell ref="F66:F67"/>
  </mergeCells>
  <pageMargins left="0.70866141732283472" right="0.70866141732283472" top="1.1417322834645669" bottom="0.74803149606299213" header="0.31496062992125984" footer="0.31496062992125984"/>
  <pageSetup paperSize="9" scale="72" fitToHeight="0" orientation="portrait" r:id="rId1"/>
  <headerFooter>
    <oddHeader>&amp;L&amp;"Calibri,Bold"LOLARDP_T02: &amp;"Calibri,Regular"Wits Faculty of Heath Science Library Redevelopment&amp;R&amp;G</oddHeader>
    <oddFooter>&amp;L&amp;10University of the Witwatersrand
Health Sciences Library Upgrade&amp;RBOQ/&amp;P</oddFooter>
  </headerFooter>
  <legacyDrawingHF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64FE57-38B0-4269-B875-601AE8CF6DBA}">
  <dimension ref="A1:G105"/>
  <sheetViews>
    <sheetView zoomScale="98" zoomScaleNormal="98" workbookViewId="0">
      <selection activeCell="A27" sqref="A27"/>
    </sheetView>
  </sheetViews>
  <sheetFormatPr defaultColWidth="8.88671875" defaultRowHeight="13.8" x14ac:dyDescent="0.25"/>
  <cols>
    <col min="1" max="1" width="10.6640625" style="6" customWidth="1"/>
    <col min="2" max="2" width="48.33203125" style="8" customWidth="1"/>
    <col min="3" max="3" width="10.6640625" style="6" customWidth="1"/>
    <col min="4" max="4" width="13.109375" style="6" customWidth="1"/>
    <col min="5" max="5" width="13.109375" style="8" customWidth="1"/>
    <col min="6" max="6" width="20.6640625" style="9" customWidth="1"/>
    <col min="7" max="7" width="8.88671875" style="4"/>
    <col min="8" max="16384" width="8.88671875" style="5"/>
  </cols>
  <sheetData>
    <row r="1" spans="1:6" x14ac:dyDescent="0.25">
      <c r="A1" s="1" t="s">
        <v>0</v>
      </c>
      <c r="B1" s="2" t="s">
        <v>1</v>
      </c>
      <c r="C1" s="1" t="s">
        <v>2</v>
      </c>
      <c r="D1" s="1" t="s">
        <v>3</v>
      </c>
      <c r="E1" s="2" t="s">
        <v>4</v>
      </c>
      <c r="F1" s="3" t="s">
        <v>5</v>
      </c>
    </row>
    <row r="3" spans="1:6" ht="17.399999999999999" x14ac:dyDescent="0.3">
      <c r="B3" s="27" t="s">
        <v>371</v>
      </c>
    </row>
    <row r="5" spans="1:6" ht="15.6" x14ac:dyDescent="0.3">
      <c r="B5" s="28" t="s">
        <v>221</v>
      </c>
    </row>
    <row r="7" spans="1:6" x14ac:dyDescent="0.25">
      <c r="B7" s="29" t="s">
        <v>222</v>
      </c>
      <c r="F7" s="12"/>
    </row>
    <row r="9" spans="1:6" ht="55.2" x14ac:dyDescent="0.25">
      <c r="B9" s="30" t="s">
        <v>223</v>
      </c>
      <c r="F9" s="12"/>
    </row>
    <row r="11" spans="1:6" x14ac:dyDescent="0.25">
      <c r="A11" s="17" t="s">
        <v>531</v>
      </c>
      <c r="B11" s="30" t="s">
        <v>224</v>
      </c>
      <c r="C11" s="14" t="s">
        <v>12</v>
      </c>
      <c r="D11" s="15">
        <v>231</v>
      </c>
      <c r="E11" s="16"/>
      <c r="F11" s="12">
        <f>ROUND(D11*E11,2)</f>
        <v>0</v>
      </c>
    </row>
    <row r="13" spans="1:6" ht="27.6" x14ac:dyDescent="0.25">
      <c r="A13" s="17" t="s">
        <v>532</v>
      </c>
      <c r="B13" s="30" t="s">
        <v>225</v>
      </c>
      <c r="C13" s="14" t="s">
        <v>12</v>
      </c>
      <c r="D13" s="15"/>
      <c r="E13" s="16"/>
      <c r="F13" s="12">
        <f>ROUND(D13*E13,2)</f>
        <v>0</v>
      </c>
    </row>
    <row r="15" spans="1:6" ht="55.2" x14ac:dyDescent="0.25">
      <c r="B15" s="30" t="s">
        <v>226</v>
      </c>
      <c r="F15" s="12"/>
    </row>
    <row r="17" spans="1:6" x14ac:dyDescent="0.25">
      <c r="A17" s="17" t="s">
        <v>533</v>
      </c>
      <c r="B17" s="30" t="s">
        <v>224</v>
      </c>
      <c r="C17" s="14" t="s">
        <v>12</v>
      </c>
      <c r="D17" s="15">
        <v>53</v>
      </c>
      <c r="E17" s="16"/>
      <c r="F17" s="12">
        <f>ROUND(D17*E17,2)</f>
        <v>0</v>
      </c>
    </row>
    <row r="19" spans="1:6" ht="55.2" x14ac:dyDescent="0.25">
      <c r="B19" s="30" t="s">
        <v>227</v>
      </c>
      <c r="F19" s="12"/>
    </row>
    <row r="21" spans="1:6" x14ac:dyDescent="0.25">
      <c r="A21" s="17" t="s">
        <v>534</v>
      </c>
      <c r="B21" s="30" t="s">
        <v>228</v>
      </c>
      <c r="C21" s="14" t="s">
        <v>12</v>
      </c>
      <c r="D21" s="15">
        <v>0</v>
      </c>
      <c r="E21" s="16"/>
      <c r="F21" s="12">
        <f>ROUND(D21*E21,2)</f>
        <v>0</v>
      </c>
    </row>
    <row r="23" spans="1:6" x14ac:dyDescent="0.25">
      <c r="A23" s="17" t="s">
        <v>534</v>
      </c>
      <c r="B23" s="30" t="s">
        <v>229</v>
      </c>
      <c r="C23" s="14" t="s">
        <v>12</v>
      </c>
      <c r="D23" s="15">
        <v>3</v>
      </c>
      <c r="E23" s="16"/>
      <c r="F23" s="12">
        <f>ROUND(D23*E23,2)</f>
        <v>0</v>
      </c>
    </row>
    <row r="25" spans="1:6" ht="55.2" x14ac:dyDescent="0.25">
      <c r="B25" s="30" t="s">
        <v>230</v>
      </c>
      <c r="F25" s="12"/>
    </row>
    <row r="27" spans="1:6" x14ac:dyDescent="0.25">
      <c r="A27" s="17" t="s">
        <v>535</v>
      </c>
      <c r="B27" s="30" t="s">
        <v>228</v>
      </c>
      <c r="C27" s="14" t="s">
        <v>12</v>
      </c>
      <c r="D27" s="15"/>
      <c r="E27" s="16"/>
      <c r="F27" s="12">
        <f>ROUND(D27*E27,2)</f>
        <v>0</v>
      </c>
    </row>
    <row r="29" spans="1:6" x14ac:dyDescent="0.25">
      <c r="A29" s="17" t="s">
        <v>536</v>
      </c>
      <c r="B29" s="30" t="s">
        <v>229</v>
      </c>
      <c r="C29" s="14" t="s">
        <v>12</v>
      </c>
      <c r="D29" s="15">
        <v>3</v>
      </c>
      <c r="E29" s="16"/>
      <c r="F29" s="12">
        <f>ROUND(D29*E29,2)</f>
        <v>0</v>
      </c>
    </row>
    <row r="31" spans="1:6" x14ac:dyDescent="0.25">
      <c r="B31" s="29" t="s">
        <v>231</v>
      </c>
      <c r="F31" s="12"/>
    </row>
    <row r="33" spans="1:6" ht="55.2" x14ac:dyDescent="0.25">
      <c r="B33" s="30" t="s">
        <v>232</v>
      </c>
      <c r="F33" s="12"/>
    </row>
    <row r="35" spans="1:6" x14ac:dyDescent="0.25">
      <c r="A35" s="17" t="s">
        <v>537</v>
      </c>
      <c r="B35" s="30" t="s">
        <v>233</v>
      </c>
      <c r="C35" s="14" t="s">
        <v>12</v>
      </c>
      <c r="D35" s="15">
        <v>43</v>
      </c>
      <c r="E35" s="16"/>
      <c r="F35" s="12">
        <f>ROUND(D35*E35,2)</f>
        <v>0</v>
      </c>
    </row>
    <row r="37" spans="1:6" x14ac:dyDescent="0.25">
      <c r="A37" s="17" t="s">
        <v>538</v>
      </c>
      <c r="B37" s="30" t="s">
        <v>234</v>
      </c>
      <c r="C37" s="14" t="s">
        <v>23</v>
      </c>
      <c r="D37" s="15">
        <v>81</v>
      </c>
      <c r="E37" s="16"/>
      <c r="F37" s="12">
        <f>ROUND(D37*E37,2)</f>
        <v>0</v>
      </c>
    </row>
    <row r="39" spans="1:6" ht="41.4" x14ac:dyDescent="0.25">
      <c r="B39" s="30" t="s">
        <v>235</v>
      </c>
      <c r="F39" s="12"/>
    </row>
    <row r="40" spans="1:6" x14ac:dyDescent="0.25">
      <c r="A40" s="17"/>
      <c r="B40" s="30"/>
      <c r="C40" s="14"/>
      <c r="D40" s="15"/>
      <c r="E40" s="16"/>
      <c r="F40" s="12"/>
    </row>
    <row r="41" spans="1:6" x14ac:dyDescent="0.25">
      <c r="A41" s="47"/>
      <c r="B41" s="53" t="s">
        <v>626</v>
      </c>
      <c r="C41" s="49"/>
      <c r="D41" s="50"/>
      <c r="E41" s="51"/>
      <c r="F41" s="52">
        <f>+SUM(F3:F40)</f>
        <v>0</v>
      </c>
    </row>
    <row r="42" spans="1:6" x14ac:dyDescent="0.25">
      <c r="A42" s="17" t="s">
        <v>539</v>
      </c>
      <c r="B42" s="30" t="s">
        <v>236</v>
      </c>
      <c r="C42" s="14" t="s">
        <v>23</v>
      </c>
      <c r="D42" s="15">
        <v>8</v>
      </c>
      <c r="E42" s="16"/>
      <c r="F42" s="12">
        <f>ROUND(D42*E42,2)</f>
        <v>0</v>
      </c>
    </row>
    <row r="43" spans="1:6" x14ac:dyDescent="0.25">
      <c r="A43" s="17"/>
      <c r="B43" s="30"/>
      <c r="C43" s="14"/>
      <c r="D43" s="15"/>
      <c r="E43" s="16"/>
      <c r="F43" s="12"/>
    </row>
    <row r="44" spans="1:6" ht="27.6" x14ac:dyDescent="0.25">
      <c r="B44" s="29" t="s">
        <v>237</v>
      </c>
      <c r="F44" s="12"/>
    </row>
    <row r="46" spans="1:6" ht="27.6" x14ac:dyDescent="0.25">
      <c r="A46" s="17" t="s">
        <v>540</v>
      </c>
      <c r="B46" s="30" t="s">
        <v>238</v>
      </c>
      <c r="C46" s="14" t="s">
        <v>23</v>
      </c>
      <c r="D46" s="15">
        <v>0</v>
      </c>
      <c r="F46" s="12" t="s">
        <v>689</v>
      </c>
    </row>
    <row r="48" spans="1:6" ht="27.6" x14ac:dyDescent="0.25">
      <c r="A48" s="17" t="s">
        <v>541</v>
      </c>
      <c r="B48" s="30" t="s">
        <v>239</v>
      </c>
      <c r="C48" s="14" t="s">
        <v>23</v>
      </c>
      <c r="D48" s="15">
        <v>15</v>
      </c>
      <c r="E48" s="16"/>
      <c r="F48" s="12">
        <f>ROUND(D48*E48,2)</f>
        <v>0</v>
      </c>
    </row>
    <row r="50" spans="1:6" ht="27.6" x14ac:dyDescent="0.25">
      <c r="A50" s="17" t="s">
        <v>542</v>
      </c>
      <c r="B50" s="30" t="s">
        <v>240</v>
      </c>
      <c r="C50" s="14" t="s">
        <v>23</v>
      </c>
      <c r="D50" s="15">
        <v>0</v>
      </c>
      <c r="E50" s="16"/>
      <c r="F50" s="12">
        <f>ROUND(D50*E50,2)</f>
        <v>0</v>
      </c>
    </row>
    <row r="52" spans="1:6" ht="27.6" x14ac:dyDescent="0.25">
      <c r="A52" s="17" t="s">
        <v>543</v>
      </c>
      <c r="B52" s="30" t="s">
        <v>241</v>
      </c>
      <c r="C52" s="14" t="s">
        <v>23</v>
      </c>
      <c r="D52" s="15">
        <v>6</v>
      </c>
      <c r="E52" s="16"/>
      <c r="F52" s="12">
        <f>ROUND(D52*E52,2)</f>
        <v>0</v>
      </c>
    </row>
    <row r="54" spans="1:6" x14ac:dyDescent="0.25">
      <c r="A54" s="17" t="s">
        <v>544</v>
      </c>
      <c r="B54" s="30" t="s">
        <v>242</v>
      </c>
      <c r="C54" s="14" t="s">
        <v>23</v>
      </c>
      <c r="D54" s="15">
        <v>15</v>
      </c>
      <c r="E54" s="16"/>
      <c r="F54" s="12">
        <f>ROUND(D54*E54,2)</f>
        <v>0</v>
      </c>
    </row>
    <row r="95" spans="1:6" x14ac:dyDescent="0.25">
      <c r="A95" s="47"/>
      <c r="B95" s="53" t="s">
        <v>626</v>
      </c>
      <c r="C95" s="49"/>
      <c r="D95" s="50"/>
      <c r="E95" s="51"/>
      <c r="F95" s="52">
        <f>+SUM(F42:F94)</f>
        <v>0</v>
      </c>
    </row>
    <row r="97" spans="1:6" ht="15.6" x14ac:dyDescent="0.3">
      <c r="B97" s="54" t="s">
        <v>638</v>
      </c>
    </row>
    <row r="98" spans="1:6" ht="15.6" x14ac:dyDescent="0.3">
      <c r="B98" s="35" t="s">
        <v>388</v>
      </c>
      <c r="C98" s="55"/>
    </row>
    <row r="100" spans="1:6" x14ac:dyDescent="0.25">
      <c r="B100" s="8" t="s">
        <v>675</v>
      </c>
      <c r="F100" s="36">
        <f>+F41</f>
        <v>0</v>
      </c>
    </row>
    <row r="101" spans="1:6" x14ac:dyDescent="0.25">
      <c r="B101" s="8" t="s">
        <v>676</v>
      </c>
      <c r="F101" s="36">
        <f>+F95</f>
        <v>0</v>
      </c>
    </row>
    <row r="103" spans="1:6" x14ac:dyDescent="0.25">
      <c r="B103" s="8" t="s">
        <v>628</v>
      </c>
      <c r="F103" s="57">
        <f>+SUM(F97:F102)</f>
        <v>0</v>
      </c>
    </row>
    <row r="104" spans="1:6" ht="14.4" thickBot="1" x14ac:dyDescent="0.3">
      <c r="A104" s="34"/>
      <c r="B104" s="46"/>
      <c r="C104" s="34"/>
      <c r="D104" s="34"/>
      <c r="E104" s="46"/>
      <c r="F104" s="58"/>
    </row>
    <row r="105" spans="1:6" ht="14.4" thickTop="1" x14ac:dyDescent="0.25"/>
  </sheetData>
  <autoFilter ref="A1:F55" xr:uid="{00000000-0001-0000-0000-000000000000}"/>
  <mergeCells count="1">
    <mergeCell ref="F103:F104"/>
  </mergeCells>
  <phoneticPr fontId="1" type="noConversion"/>
  <pageMargins left="0.70866141732283472" right="0.70866141732283472" top="1.1417322834645669" bottom="0.74803149606299213" header="0.31496062992125984" footer="0.31496062992125984"/>
  <pageSetup paperSize="9" scale="71" fitToHeight="0" orientation="portrait" r:id="rId1"/>
  <headerFooter>
    <oddHeader>&amp;L&amp;"Calibri,Bold"LOLARDP_T02: &amp;"Calibri,Regular"Wits Faculty of Heath Science Library Redevelopment&amp;R&amp;G</oddHeader>
    <oddFooter>&amp;L&amp;10University of the Witwatersrand
Health Sciences Library Upgrade&amp;RBOQ/&amp;P</oddFooter>
  </headerFooter>
  <rowBreaks count="1" manualBreakCount="1">
    <brk id="41" max="5" man="1"/>
  </rowBreaks>
  <legacyDrawingHF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17944F-9394-4A8A-B4C9-BB31C3CCEA76}">
  <dimension ref="A1:J184"/>
  <sheetViews>
    <sheetView zoomScaleNormal="100" workbookViewId="0">
      <selection activeCell="A27" sqref="A27"/>
    </sheetView>
  </sheetViews>
  <sheetFormatPr defaultColWidth="8.88671875" defaultRowHeight="13.8" x14ac:dyDescent="0.25"/>
  <cols>
    <col min="1" max="1" width="8.33203125" style="6" customWidth="1"/>
    <col min="2" max="2" width="55.88671875" style="8" customWidth="1"/>
    <col min="3" max="3" width="10.6640625" style="6" customWidth="1"/>
    <col min="4" max="4" width="13" style="6" customWidth="1"/>
    <col min="5" max="5" width="13" style="8" customWidth="1"/>
    <col min="6" max="6" width="18.88671875" style="9" customWidth="1"/>
    <col min="7" max="7" width="8.88671875" style="4"/>
    <col min="8" max="8" width="11.33203125" style="5" bestFit="1" customWidth="1"/>
    <col min="9" max="16384" width="8.88671875" style="5"/>
  </cols>
  <sheetData>
    <row r="1" spans="1:6" x14ac:dyDescent="0.25">
      <c r="A1" s="1" t="s">
        <v>0</v>
      </c>
      <c r="B1" s="2" t="s">
        <v>1</v>
      </c>
      <c r="C1" s="1" t="s">
        <v>2</v>
      </c>
      <c r="D1" s="1" t="s">
        <v>3</v>
      </c>
      <c r="E1" s="2" t="s">
        <v>4</v>
      </c>
      <c r="F1" s="3" t="s">
        <v>5</v>
      </c>
    </row>
    <row r="3" spans="1:6" ht="17.399999999999999" x14ac:dyDescent="0.3">
      <c r="B3" s="27" t="s">
        <v>372</v>
      </c>
    </row>
    <row r="5" spans="1:6" ht="15.6" x14ac:dyDescent="0.3">
      <c r="B5" s="28" t="s">
        <v>243</v>
      </c>
    </row>
    <row r="7" spans="1:6" x14ac:dyDescent="0.25">
      <c r="B7" s="29" t="s">
        <v>244</v>
      </c>
      <c r="F7" s="12"/>
    </row>
    <row r="9" spans="1:6" ht="69" x14ac:dyDescent="0.25">
      <c r="B9" s="30" t="s">
        <v>245</v>
      </c>
    </row>
    <row r="11" spans="1:6" x14ac:dyDescent="0.25">
      <c r="B11" s="30" t="s">
        <v>246</v>
      </c>
    </row>
    <row r="13" spans="1:6" ht="27.6" x14ac:dyDescent="0.25">
      <c r="B13" s="30" t="s">
        <v>247</v>
      </c>
    </row>
    <row r="15" spans="1:6" ht="41.4" x14ac:dyDescent="0.25">
      <c r="B15" s="30" t="s">
        <v>248</v>
      </c>
    </row>
    <row r="17" spans="1:6" ht="27.6" x14ac:dyDescent="0.25">
      <c r="B17" s="30" t="s">
        <v>249</v>
      </c>
    </row>
    <row r="19" spans="1:6" x14ac:dyDescent="0.25">
      <c r="B19" s="30" t="s">
        <v>56</v>
      </c>
    </row>
    <row r="21" spans="1:6" ht="27.6" x14ac:dyDescent="0.25">
      <c r="B21" s="30" t="s">
        <v>250</v>
      </c>
    </row>
    <row r="23" spans="1:6" x14ac:dyDescent="0.25">
      <c r="B23" s="30" t="s">
        <v>251</v>
      </c>
      <c r="F23" s="12"/>
    </row>
    <row r="25" spans="1:6" ht="41.4" x14ac:dyDescent="0.25">
      <c r="A25" s="17" t="s">
        <v>545</v>
      </c>
      <c r="B25" s="30" t="s">
        <v>252</v>
      </c>
      <c r="C25" s="14" t="s">
        <v>15</v>
      </c>
      <c r="D25" s="15">
        <v>3</v>
      </c>
      <c r="E25" s="16"/>
      <c r="F25" s="12">
        <f>ROUND(D25*E25,2)</f>
        <v>0</v>
      </c>
    </row>
    <row r="27" spans="1:6" x14ac:dyDescent="0.25">
      <c r="B27" s="30" t="s">
        <v>253</v>
      </c>
      <c r="F27" s="12"/>
    </row>
    <row r="29" spans="1:6" ht="27.6" x14ac:dyDescent="0.25">
      <c r="A29" s="17" t="s">
        <v>546</v>
      </c>
      <c r="B29" s="30" t="s">
        <v>254</v>
      </c>
      <c r="C29" s="14" t="s">
        <v>15</v>
      </c>
      <c r="D29" s="15">
        <v>3</v>
      </c>
      <c r="E29" s="16"/>
      <c r="F29" s="12">
        <f>ROUND(D29*E29,2)</f>
        <v>0</v>
      </c>
    </row>
    <row r="31" spans="1:6" ht="27.6" x14ac:dyDescent="0.25">
      <c r="B31" s="30" t="s">
        <v>255</v>
      </c>
      <c r="F31" s="12"/>
    </row>
    <row r="33" spans="1:6" ht="55.2" x14ac:dyDescent="0.25">
      <c r="A33" s="17" t="s">
        <v>547</v>
      </c>
      <c r="B33" s="30" t="s">
        <v>256</v>
      </c>
      <c r="C33" s="14" t="s">
        <v>15</v>
      </c>
      <c r="D33" s="15">
        <v>4</v>
      </c>
      <c r="E33" s="16"/>
      <c r="F33" s="12">
        <f>ROUND(D33*E33,2)</f>
        <v>0</v>
      </c>
    </row>
    <row r="35" spans="1:6" ht="69" x14ac:dyDescent="0.25">
      <c r="A35" s="17" t="s">
        <v>548</v>
      </c>
      <c r="B35" s="30" t="s">
        <v>257</v>
      </c>
      <c r="C35" s="14" t="s">
        <v>15</v>
      </c>
      <c r="D35" s="15">
        <v>2</v>
      </c>
      <c r="E35" s="16"/>
      <c r="F35" s="12">
        <f>ROUND(D35*E35,2)</f>
        <v>0</v>
      </c>
    </row>
    <row r="36" spans="1:6" x14ac:dyDescent="0.25">
      <c r="A36" s="17"/>
      <c r="B36" s="30"/>
      <c r="C36" s="14"/>
      <c r="D36" s="15"/>
      <c r="E36" s="16"/>
      <c r="F36" s="12"/>
    </row>
    <row r="37" spans="1:6" x14ac:dyDescent="0.25">
      <c r="A37" s="47"/>
      <c r="B37" s="53" t="s">
        <v>626</v>
      </c>
      <c r="C37" s="49"/>
      <c r="D37" s="50"/>
      <c r="E37" s="51"/>
      <c r="F37" s="52">
        <f>+SUM(F3:F36)</f>
        <v>0</v>
      </c>
    </row>
    <row r="39" spans="1:6" ht="69" x14ac:dyDescent="0.25">
      <c r="A39" s="17" t="s">
        <v>549</v>
      </c>
      <c r="B39" s="30" t="s">
        <v>258</v>
      </c>
      <c r="C39" s="14" t="s">
        <v>15</v>
      </c>
      <c r="D39" s="15">
        <v>8</v>
      </c>
      <c r="E39" s="16"/>
      <c r="F39" s="12">
        <f>ROUND(D39*E39,2)</f>
        <v>0</v>
      </c>
    </row>
    <row r="41" spans="1:6" ht="55.2" x14ac:dyDescent="0.25">
      <c r="A41" s="17" t="s">
        <v>550</v>
      </c>
      <c r="B41" s="30" t="s">
        <v>259</v>
      </c>
      <c r="C41" s="14" t="s">
        <v>15</v>
      </c>
      <c r="D41" s="15">
        <v>8</v>
      </c>
      <c r="E41" s="16"/>
      <c r="F41" s="12">
        <f>ROUND(D41*E41,2)</f>
        <v>0</v>
      </c>
    </row>
    <row r="43" spans="1:6" x14ac:dyDescent="0.25">
      <c r="B43" s="29" t="s">
        <v>260</v>
      </c>
      <c r="F43" s="12"/>
    </row>
    <row r="45" spans="1:6" ht="27.6" x14ac:dyDescent="0.25">
      <c r="A45" s="17" t="s">
        <v>551</v>
      </c>
      <c r="B45" s="30" t="s">
        <v>261</v>
      </c>
      <c r="C45" s="14" t="s">
        <v>15</v>
      </c>
      <c r="D45" s="15">
        <v>3</v>
      </c>
      <c r="E45" s="16"/>
      <c r="F45" s="12">
        <f>ROUND(D45*E45,2)</f>
        <v>0</v>
      </c>
    </row>
    <row r="47" spans="1:6" x14ac:dyDescent="0.25">
      <c r="B47" s="30" t="s">
        <v>262</v>
      </c>
      <c r="F47" s="12"/>
    </row>
    <row r="49" spans="1:8" ht="27.6" x14ac:dyDescent="0.25">
      <c r="A49" s="17" t="s">
        <v>552</v>
      </c>
      <c r="B49" s="30" t="s">
        <v>263</v>
      </c>
      <c r="C49" s="14" t="s">
        <v>15</v>
      </c>
      <c r="D49" s="15">
        <v>1</v>
      </c>
      <c r="E49" s="16"/>
      <c r="F49" s="12">
        <f>ROUND(D49*E49,2)</f>
        <v>0</v>
      </c>
    </row>
    <row r="51" spans="1:8" x14ac:dyDescent="0.25">
      <c r="B51" s="29" t="s">
        <v>264</v>
      </c>
      <c r="F51" s="12"/>
    </row>
    <row r="53" spans="1:8" x14ac:dyDescent="0.25">
      <c r="B53" s="30" t="s">
        <v>265</v>
      </c>
      <c r="F53" s="12"/>
    </row>
    <row r="55" spans="1:8" x14ac:dyDescent="0.25">
      <c r="A55" s="17" t="s">
        <v>553</v>
      </c>
      <c r="B55" s="30" t="s">
        <v>266</v>
      </c>
      <c r="C55" s="14" t="s">
        <v>15</v>
      </c>
      <c r="D55" s="15">
        <v>3</v>
      </c>
      <c r="E55" s="16"/>
      <c r="F55" s="12">
        <f>ROUND(D55*E55,2)</f>
        <v>0</v>
      </c>
    </row>
    <row r="57" spans="1:8" x14ac:dyDescent="0.25">
      <c r="B57" s="29" t="s">
        <v>267</v>
      </c>
    </row>
    <row r="59" spans="1:8" x14ac:dyDescent="0.25">
      <c r="B59" s="30" t="s">
        <v>268</v>
      </c>
    </row>
    <row r="61" spans="1:8" x14ac:dyDescent="0.25">
      <c r="B61" s="30" t="s">
        <v>269</v>
      </c>
    </row>
    <row r="63" spans="1:8" ht="27.6" x14ac:dyDescent="0.25">
      <c r="A63" s="17" t="s">
        <v>554</v>
      </c>
      <c r="B63" s="30" t="s">
        <v>270</v>
      </c>
      <c r="C63" s="14" t="s">
        <v>23</v>
      </c>
      <c r="D63" s="15">
        <v>9</v>
      </c>
      <c r="E63" s="16"/>
      <c r="F63" s="12">
        <f>ROUND(D63*E63,2)</f>
        <v>0</v>
      </c>
      <c r="H63" s="56"/>
    </row>
    <row r="64" spans="1:8" x14ac:dyDescent="0.25">
      <c r="E64" s="16"/>
    </row>
    <row r="65" spans="1:8" ht="41.4" x14ac:dyDescent="0.25">
      <c r="A65" s="17" t="s">
        <v>555</v>
      </c>
      <c r="B65" s="30" t="s">
        <v>271</v>
      </c>
      <c r="C65" s="14" t="s">
        <v>23</v>
      </c>
      <c r="D65" s="15">
        <v>30</v>
      </c>
      <c r="E65" s="16"/>
      <c r="F65" s="12">
        <f>ROUND(D65*E65,2)</f>
        <v>0</v>
      </c>
      <c r="H65" s="56"/>
    </row>
    <row r="66" spans="1:8" x14ac:dyDescent="0.25">
      <c r="E66" s="16"/>
    </row>
    <row r="67" spans="1:8" x14ac:dyDescent="0.25">
      <c r="B67" s="30" t="s">
        <v>272</v>
      </c>
      <c r="E67" s="16"/>
    </row>
    <row r="68" spans="1:8" x14ac:dyDescent="0.25">
      <c r="E68" s="16"/>
    </row>
    <row r="69" spans="1:8" x14ac:dyDescent="0.25">
      <c r="A69" s="17" t="s">
        <v>556</v>
      </c>
      <c r="B69" s="30" t="s">
        <v>273</v>
      </c>
      <c r="C69" s="14" t="s">
        <v>15</v>
      </c>
      <c r="D69" s="15">
        <v>30</v>
      </c>
      <c r="E69" s="16"/>
      <c r="F69" s="12">
        <f>ROUND(D69*E69,2)</f>
        <v>0</v>
      </c>
    </row>
    <row r="70" spans="1:8" x14ac:dyDescent="0.25">
      <c r="E70" s="16"/>
    </row>
    <row r="71" spans="1:8" x14ac:dyDescent="0.25">
      <c r="A71" s="17" t="s">
        <v>557</v>
      </c>
      <c r="B71" s="30" t="s">
        <v>274</v>
      </c>
      <c r="C71" s="14" t="s">
        <v>15</v>
      </c>
      <c r="D71" s="15">
        <v>3</v>
      </c>
      <c r="E71" s="16"/>
      <c r="F71" s="12">
        <f>ROUND(D71*E71,2)</f>
        <v>0</v>
      </c>
    </row>
    <row r="72" spans="1:8" x14ac:dyDescent="0.25">
      <c r="E72" s="16"/>
    </row>
    <row r="73" spans="1:8" x14ac:dyDescent="0.25">
      <c r="A73" s="17" t="s">
        <v>558</v>
      </c>
      <c r="B73" s="30" t="s">
        <v>275</v>
      </c>
      <c r="C73" s="14" t="s">
        <v>15</v>
      </c>
      <c r="D73" s="15">
        <v>2</v>
      </c>
      <c r="E73" s="16"/>
      <c r="F73" s="12">
        <f>ROUND(D73*E73,2)</f>
        <v>0</v>
      </c>
    </row>
    <row r="74" spans="1:8" x14ac:dyDescent="0.25">
      <c r="E74" s="16"/>
    </row>
    <row r="75" spans="1:8" x14ac:dyDescent="0.25">
      <c r="A75" s="17" t="s">
        <v>559</v>
      </c>
      <c r="B75" s="30" t="s">
        <v>276</v>
      </c>
      <c r="C75" s="14" t="s">
        <v>15</v>
      </c>
      <c r="D75" s="15">
        <v>3</v>
      </c>
      <c r="E75" s="16"/>
      <c r="F75" s="12">
        <f>ROUND(D75*E75,2)</f>
        <v>0</v>
      </c>
    </row>
    <row r="76" spans="1:8" x14ac:dyDescent="0.25">
      <c r="E76" s="16"/>
    </row>
    <row r="77" spans="1:8" x14ac:dyDescent="0.25">
      <c r="A77" s="17" t="s">
        <v>560</v>
      </c>
      <c r="B77" s="30" t="s">
        <v>277</v>
      </c>
      <c r="C77" s="14" t="s">
        <v>15</v>
      </c>
      <c r="D77" s="15">
        <v>1</v>
      </c>
      <c r="E77" s="16"/>
      <c r="F77" s="12">
        <f>ROUND(D77*E77,2)</f>
        <v>0</v>
      </c>
    </row>
    <row r="78" spans="1:8" x14ac:dyDescent="0.25">
      <c r="A78" s="17"/>
      <c r="B78" s="30"/>
      <c r="C78" s="14"/>
      <c r="D78" s="15"/>
      <c r="F78" s="26"/>
    </row>
    <row r="79" spans="1:8" x14ac:dyDescent="0.25">
      <c r="A79" s="47"/>
      <c r="B79" s="53" t="s">
        <v>626</v>
      </c>
      <c r="C79" s="49"/>
      <c r="D79" s="50"/>
      <c r="E79" s="51"/>
      <c r="F79" s="52">
        <f>+SUM(F38:F78)</f>
        <v>0</v>
      </c>
    </row>
    <row r="81" spans="1:6" x14ac:dyDescent="0.25">
      <c r="A81" s="17" t="s">
        <v>561</v>
      </c>
      <c r="B81" s="30" t="s">
        <v>278</v>
      </c>
      <c r="C81" s="14" t="s">
        <v>15</v>
      </c>
      <c r="D81" s="15">
        <v>11</v>
      </c>
      <c r="E81" s="16"/>
      <c r="F81" s="12">
        <f>ROUND(D81*E81,2)</f>
        <v>0</v>
      </c>
    </row>
    <row r="82" spans="1:6" x14ac:dyDescent="0.25">
      <c r="A82" s="17"/>
      <c r="B82" s="30"/>
      <c r="C82" s="14"/>
      <c r="D82" s="15"/>
      <c r="E82" s="16"/>
      <c r="F82" s="26"/>
    </row>
    <row r="83" spans="1:6" x14ac:dyDescent="0.25">
      <c r="A83" s="17" t="s">
        <v>562</v>
      </c>
      <c r="B83" s="30" t="s">
        <v>279</v>
      </c>
      <c r="C83" s="14" t="s">
        <v>15</v>
      </c>
      <c r="D83" s="15">
        <v>4</v>
      </c>
      <c r="E83" s="16"/>
      <c r="F83" s="12">
        <f>ROUND(D83*E83,2)</f>
        <v>0</v>
      </c>
    </row>
    <row r="84" spans="1:6" x14ac:dyDescent="0.25">
      <c r="E84" s="16"/>
    </row>
    <row r="85" spans="1:6" x14ac:dyDescent="0.25">
      <c r="A85" s="17" t="s">
        <v>563</v>
      </c>
      <c r="B85" s="30" t="s">
        <v>280</v>
      </c>
      <c r="C85" s="14" t="s">
        <v>15</v>
      </c>
      <c r="D85" s="15">
        <v>7</v>
      </c>
      <c r="E85" s="16"/>
      <c r="F85" s="12">
        <f>ROUND(D85*E85,2)</f>
        <v>0</v>
      </c>
    </row>
    <row r="86" spans="1:6" x14ac:dyDescent="0.25">
      <c r="E86" s="16"/>
    </row>
    <row r="87" spans="1:6" x14ac:dyDescent="0.25">
      <c r="B87" s="30" t="s">
        <v>281</v>
      </c>
      <c r="E87" s="16"/>
    </row>
    <row r="88" spans="1:6" x14ac:dyDescent="0.25">
      <c r="E88" s="16"/>
    </row>
    <row r="89" spans="1:6" x14ac:dyDescent="0.25">
      <c r="B89" s="30" t="s">
        <v>269</v>
      </c>
      <c r="E89" s="16"/>
    </row>
    <row r="90" spans="1:6" x14ac:dyDescent="0.25">
      <c r="B90" s="30"/>
      <c r="E90" s="16"/>
    </row>
    <row r="91" spans="1:6" ht="27.6" x14ac:dyDescent="0.25">
      <c r="A91" s="17" t="s">
        <v>564</v>
      </c>
      <c r="B91" s="30" t="s">
        <v>270</v>
      </c>
      <c r="C91" s="14" t="s">
        <v>23</v>
      </c>
      <c r="D91" s="15">
        <v>63</v>
      </c>
      <c r="E91" s="16"/>
      <c r="F91" s="12">
        <f>ROUND(D91*E91,2)</f>
        <v>0</v>
      </c>
    </row>
    <row r="92" spans="1:6" x14ac:dyDescent="0.25">
      <c r="E92" s="16"/>
    </row>
    <row r="93" spans="1:6" ht="41.4" x14ac:dyDescent="0.25">
      <c r="A93" s="17" t="s">
        <v>565</v>
      </c>
      <c r="B93" s="30" t="s">
        <v>271</v>
      </c>
      <c r="C93" s="14" t="s">
        <v>23</v>
      </c>
      <c r="D93" s="15">
        <v>13</v>
      </c>
      <c r="E93" s="16"/>
      <c r="F93" s="12">
        <f>ROUND(D93*E93,2)</f>
        <v>0</v>
      </c>
    </row>
    <row r="94" spans="1:6" x14ac:dyDescent="0.25">
      <c r="E94" s="16"/>
    </row>
    <row r="95" spans="1:6" x14ac:dyDescent="0.25">
      <c r="B95" s="30" t="s">
        <v>272</v>
      </c>
      <c r="E95" s="16"/>
    </row>
    <row r="96" spans="1:6" x14ac:dyDescent="0.25">
      <c r="E96" s="16"/>
    </row>
    <row r="97" spans="1:10" x14ac:dyDescent="0.25">
      <c r="A97" s="17" t="s">
        <v>566</v>
      </c>
      <c r="B97" s="30" t="s">
        <v>282</v>
      </c>
      <c r="C97" s="14" t="s">
        <v>15</v>
      </c>
      <c r="D97" s="15">
        <v>47</v>
      </c>
      <c r="E97" s="16"/>
      <c r="F97" s="12">
        <f>ROUND(D97*E97,2)</f>
        <v>0</v>
      </c>
    </row>
    <row r="98" spans="1:10" x14ac:dyDescent="0.25">
      <c r="E98" s="16"/>
    </row>
    <row r="99" spans="1:10" x14ac:dyDescent="0.25">
      <c r="A99" s="17" t="s">
        <v>567</v>
      </c>
      <c r="B99" s="30" t="s">
        <v>283</v>
      </c>
      <c r="C99" s="14" t="s">
        <v>15</v>
      </c>
      <c r="D99" s="15">
        <v>2</v>
      </c>
      <c r="E99" s="16"/>
      <c r="F99" s="12">
        <f>ROUND(D99*E99,2)</f>
        <v>0</v>
      </c>
    </row>
    <row r="100" spans="1:10" x14ac:dyDescent="0.25">
      <c r="E100" s="16"/>
    </row>
    <row r="101" spans="1:10" x14ac:dyDescent="0.25">
      <c r="A101" s="17" t="s">
        <v>582</v>
      </c>
      <c r="B101" s="30" t="s">
        <v>284</v>
      </c>
      <c r="C101" s="14" t="s">
        <v>15</v>
      </c>
      <c r="D101" s="15">
        <v>21</v>
      </c>
      <c r="E101" s="16"/>
      <c r="F101" s="12">
        <f>ROUND(D101*E101,2)</f>
        <v>0</v>
      </c>
    </row>
    <row r="102" spans="1:10" x14ac:dyDescent="0.25">
      <c r="E102" s="16"/>
    </row>
    <row r="103" spans="1:10" x14ac:dyDescent="0.25">
      <c r="A103" s="17" t="s">
        <v>568</v>
      </c>
      <c r="B103" s="30" t="s">
        <v>285</v>
      </c>
      <c r="C103" s="14" t="s">
        <v>15</v>
      </c>
      <c r="D103" s="15">
        <v>7</v>
      </c>
      <c r="E103" s="16"/>
      <c r="F103" s="12">
        <f>ROUND(D103*E103,2)</f>
        <v>0</v>
      </c>
    </row>
    <row r="104" spans="1:10" x14ac:dyDescent="0.25">
      <c r="E104" s="16"/>
    </row>
    <row r="105" spans="1:10" x14ac:dyDescent="0.25">
      <c r="A105" s="17" t="s">
        <v>569</v>
      </c>
      <c r="B105" s="30" t="s">
        <v>286</v>
      </c>
      <c r="C105" s="14" t="s">
        <v>15</v>
      </c>
      <c r="D105" s="15">
        <v>4</v>
      </c>
      <c r="E105" s="16"/>
      <c r="F105" s="12">
        <f>ROUND(D105*E105,2)</f>
        <v>0</v>
      </c>
    </row>
    <row r="106" spans="1:10" x14ac:dyDescent="0.25">
      <c r="E106" s="16"/>
    </row>
    <row r="107" spans="1:10" x14ac:dyDescent="0.25">
      <c r="A107" s="17" t="s">
        <v>570</v>
      </c>
      <c r="B107" s="30" t="s">
        <v>287</v>
      </c>
      <c r="C107" s="14" t="s">
        <v>15</v>
      </c>
      <c r="D107" s="15">
        <v>1</v>
      </c>
      <c r="E107" s="16"/>
      <c r="F107" s="12">
        <f>ROUND(D107*E107,2)</f>
        <v>0</v>
      </c>
    </row>
    <row r="108" spans="1:10" x14ac:dyDescent="0.25">
      <c r="E108" s="16"/>
    </row>
    <row r="109" spans="1:10" x14ac:dyDescent="0.25">
      <c r="A109" s="17" t="s">
        <v>583</v>
      </c>
      <c r="B109" s="30" t="s">
        <v>288</v>
      </c>
      <c r="C109" s="14" t="s">
        <v>15</v>
      </c>
      <c r="D109" s="15">
        <v>1</v>
      </c>
      <c r="E109" s="16"/>
      <c r="F109" s="12">
        <f>ROUND(D109*E109,2)</f>
        <v>0</v>
      </c>
    </row>
    <row r="110" spans="1:10" x14ac:dyDescent="0.25">
      <c r="E110" s="16"/>
    </row>
    <row r="111" spans="1:10" x14ac:dyDescent="0.25">
      <c r="A111" s="17" t="s">
        <v>571</v>
      </c>
      <c r="B111" s="30" t="s">
        <v>289</v>
      </c>
      <c r="C111" s="14" t="s">
        <v>15</v>
      </c>
      <c r="D111" s="15">
        <v>1</v>
      </c>
      <c r="E111" s="16"/>
      <c r="F111" s="12">
        <f>ROUND(D111*E111,2)</f>
        <v>0</v>
      </c>
    </row>
    <row r="112" spans="1:10" x14ac:dyDescent="0.25">
      <c r="E112" s="16"/>
      <c r="J112" s="16"/>
    </row>
    <row r="113" spans="1:10" x14ac:dyDescent="0.25">
      <c r="A113" s="17" t="s">
        <v>584</v>
      </c>
      <c r="B113" s="30" t="s">
        <v>290</v>
      </c>
      <c r="C113" s="14" t="s">
        <v>15</v>
      </c>
      <c r="D113" s="15">
        <v>6</v>
      </c>
      <c r="E113" s="16"/>
      <c r="F113" s="12">
        <f>ROUND(D113*E113,2)</f>
        <v>0</v>
      </c>
      <c r="J113" s="16"/>
    </row>
    <row r="114" spans="1:10" x14ac:dyDescent="0.25">
      <c r="E114" s="16"/>
      <c r="J114" s="16"/>
    </row>
    <row r="115" spans="1:10" x14ac:dyDescent="0.25">
      <c r="A115" s="17" t="s">
        <v>572</v>
      </c>
      <c r="B115" s="30" t="s">
        <v>291</v>
      </c>
      <c r="C115" s="14" t="s">
        <v>15</v>
      </c>
      <c r="D115" s="15">
        <v>1</v>
      </c>
      <c r="E115" s="16"/>
      <c r="F115" s="12">
        <f>ROUND(D115*E115,2)</f>
        <v>0</v>
      </c>
      <c r="J115" s="16"/>
    </row>
    <row r="116" spans="1:10" x14ac:dyDescent="0.25">
      <c r="E116" s="16"/>
      <c r="J116" s="16"/>
    </row>
    <row r="117" spans="1:10" x14ac:dyDescent="0.25">
      <c r="A117" s="17" t="s">
        <v>573</v>
      </c>
      <c r="B117" s="30" t="s">
        <v>292</v>
      </c>
      <c r="C117" s="14" t="s">
        <v>15</v>
      </c>
      <c r="D117" s="15">
        <v>1</v>
      </c>
      <c r="E117" s="16"/>
      <c r="F117" s="12">
        <f>ROUND(D117*E117,2)</f>
        <v>0</v>
      </c>
      <c r="J117" s="16"/>
    </row>
    <row r="118" spans="1:10" x14ac:dyDescent="0.25">
      <c r="E118" s="16"/>
      <c r="J118" s="16"/>
    </row>
    <row r="119" spans="1:10" x14ac:dyDescent="0.25">
      <c r="A119" s="17" t="s">
        <v>574</v>
      </c>
      <c r="B119" s="30" t="s">
        <v>293</v>
      </c>
      <c r="C119" s="14" t="s">
        <v>15</v>
      </c>
      <c r="D119" s="15">
        <v>1</v>
      </c>
      <c r="E119" s="16"/>
      <c r="F119" s="12">
        <f>ROUND(D119*E119,2)</f>
        <v>0</v>
      </c>
      <c r="J119" s="16"/>
    </row>
    <row r="120" spans="1:10" x14ac:dyDescent="0.25">
      <c r="E120" s="16"/>
      <c r="J120" s="16"/>
    </row>
    <row r="121" spans="1:10" x14ac:dyDescent="0.25">
      <c r="B121" s="29" t="s">
        <v>294</v>
      </c>
      <c r="E121" s="16"/>
      <c r="F121" s="12"/>
      <c r="J121" s="16"/>
    </row>
    <row r="122" spans="1:10" x14ac:dyDescent="0.25">
      <c r="E122" s="16"/>
      <c r="J122" s="16"/>
    </row>
    <row r="123" spans="1:10" x14ac:dyDescent="0.25">
      <c r="A123" s="17" t="s">
        <v>575</v>
      </c>
      <c r="B123" s="30" t="s">
        <v>295</v>
      </c>
      <c r="C123" s="14" t="s">
        <v>15</v>
      </c>
      <c r="D123" s="15">
        <v>1</v>
      </c>
      <c r="E123" s="16"/>
      <c r="F123" s="12">
        <f>ROUND(D123*E123,2)</f>
        <v>0</v>
      </c>
      <c r="J123" s="16"/>
    </row>
    <row r="124" spans="1:10" x14ac:dyDescent="0.25">
      <c r="E124" s="16"/>
      <c r="J124" s="16"/>
    </row>
    <row r="125" spans="1:10" x14ac:dyDescent="0.25">
      <c r="A125" s="17" t="s">
        <v>576</v>
      </c>
      <c r="B125" s="30" t="s">
        <v>296</v>
      </c>
      <c r="C125" s="14" t="s">
        <v>15</v>
      </c>
      <c r="D125" s="15">
        <v>3</v>
      </c>
      <c r="E125" s="16"/>
      <c r="F125" s="12">
        <f>ROUND(D125*E125,2)</f>
        <v>0</v>
      </c>
      <c r="J125" s="16"/>
    </row>
    <row r="126" spans="1:10" x14ac:dyDescent="0.25">
      <c r="E126" s="16"/>
      <c r="J126" s="16"/>
    </row>
    <row r="127" spans="1:10" x14ac:dyDescent="0.25">
      <c r="A127" s="17" t="s">
        <v>577</v>
      </c>
      <c r="B127" s="30" t="s">
        <v>297</v>
      </c>
      <c r="C127" s="14" t="s">
        <v>15</v>
      </c>
      <c r="D127" s="15">
        <v>20</v>
      </c>
      <c r="E127" s="16"/>
      <c r="F127" s="12">
        <f>ROUND(D127*E127,2)</f>
        <v>0</v>
      </c>
      <c r="J127" s="16"/>
    </row>
    <row r="128" spans="1:10" x14ac:dyDescent="0.25">
      <c r="E128" s="16"/>
      <c r="J128" s="16"/>
    </row>
    <row r="129" spans="1:10" x14ac:dyDescent="0.25">
      <c r="A129" s="17" t="s">
        <v>578</v>
      </c>
      <c r="B129" s="30" t="s">
        <v>690</v>
      </c>
      <c r="C129" s="14" t="s">
        <v>15</v>
      </c>
      <c r="D129" s="15">
        <v>0</v>
      </c>
      <c r="E129" s="16"/>
      <c r="F129" s="12" t="s">
        <v>689</v>
      </c>
      <c r="J129" s="16"/>
    </row>
    <row r="130" spans="1:10" x14ac:dyDescent="0.25">
      <c r="E130" s="16"/>
      <c r="J130" s="16"/>
    </row>
    <row r="131" spans="1:10" x14ac:dyDescent="0.25">
      <c r="J131" s="16"/>
    </row>
    <row r="132" spans="1:10" x14ac:dyDescent="0.25">
      <c r="A132" s="47"/>
      <c r="B132" s="53" t="s">
        <v>626</v>
      </c>
      <c r="C132" s="49"/>
      <c r="D132" s="50"/>
      <c r="E132" s="51"/>
      <c r="F132" s="52">
        <f>+SUM(F80:F130)</f>
        <v>0</v>
      </c>
      <c r="J132" s="16"/>
    </row>
    <row r="133" spans="1:10" x14ac:dyDescent="0.25">
      <c r="B133" s="29" t="s">
        <v>299</v>
      </c>
      <c r="F133" s="12"/>
      <c r="J133" s="16"/>
    </row>
    <row r="134" spans="1:10" x14ac:dyDescent="0.25">
      <c r="J134" s="16"/>
    </row>
    <row r="135" spans="1:10" ht="27.6" x14ac:dyDescent="0.25">
      <c r="B135" s="30" t="s">
        <v>300</v>
      </c>
      <c r="F135" s="12"/>
      <c r="J135" s="16"/>
    </row>
    <row r="136" spans="1:10" x14ac:dyDescent="0.25">
      <c r="J136" s="16"/>
    </row>
    <row r="137" spans="1:10" ht="41.4" x14ac:dyDescent="0.25">
      <c r="A137" s="17" t="s">
        <v>579</v>
      </c>
      <c r="B137" s="30" t="s">
        <v>301</v>
      </c>
      <c r="C137" s="14" t="s">
        <v>15</v>
      </c>
      <c r="D137" s="15">
        <v>2</v>
      </c>
      <c r="E137" s="16"/>
      <c r="F137" s="12">
        <f>ROUND(D137*E137,2)</f>
        <v>0</v>
      </c>
      <c r="J137" s="16"/>
    </row>
    <row r="138" spans="1:10" x14ac:dyDescent="0.25">
      <c r="A138" s="17"/>
      <c r="B138" s="30"/>
      <c r="C138" s="14"/>
      <c r="D138" s="15"/>
      <c r="E138" s="16"/>
      <c r="F138" s="12"/>
      <c r="J138" s="16"/>
    </row>
    <row r="139" spans="1:10" x14ac:dyDescent="0.25">
      <c r="B139" s="29" t="s">
        <v>302</v>
      </c>
      <c r="J139" s="16"/>
    </row>
    <row r="140" spans="1:10" x14ac:dyDescent="0.25">
      <c r="J140" s="16"/>
    </row>
    <row r="141" spans="1:10" x14ac:dyDescent="0.25">
      <c r="B141" s="30" t="s">
        <v>303</v>
      </c>
      <c r="J141" s="16"/>
    </row>
    <row r="142" spans="1:10" x14ac:dyDescent="0.25">
      <c r="J142" s="16"/>
    </row>
    <row r="143" spans="1:10" ht="27.6" x14ac:dyDescent="0.25">
      <c r="A143" s="17" t="s">
        <v>580</v>
      </c>
      <c r="B143" s="30" t="s">
        <v>304</v>
      </c>
      <c r="C143" s="14" t="s">
        <v>15</v>
      </c>
      <c r="D143" s="15">
        <v>5</v>
      </c>
      <c r="E143" s="16"/>
      <c r="F143" s="12">
        <f>ROUND(D143*E143,2)</f>
        <v>0</v>
      </c>
      <c r="J143" s="16"/>
    </row>
    <row r="144" spans="1:10" x14ac:dyDescent="0.25">
      <c r="J144" s="16"/>
    </row>
    <row r="145" spans="1:10" ht="27.6" x14ac:dyDescent="0.25">
      <c r="B145" s="30" t="s">
        <v>305</v>
      </c>
      <c r="J145" s="16"/>
    </row>
    <row r="146" spans="1:10" x14ac:dyDescent="0.25">
      <c r="J146" s="16"/>
    </row>
    <row r="147" spans="1:10" ht="27.6" x14ac:dyDescent="0.25">
      <c r="A147" s="17" t="s">
        <v>581</v>
      </c>
      <c r="B147" s="30" t="s">
        <v>304</v>
      </c>
      <c r="C147" s="14" t="s">
        <v>15</v>
      </c>
      <c r="D147" s="15">
        <v>2</v>
      </c>
      <c r="E147" s="16"/>
      <c r="F147" s="12">
        <f>ROUND(D147*E147,2)</f>
        <v>0</v>
      </c>
      <c r="J147" s="16"/>
    </row>
    <row r="148" spans="1:10" x14ac:dyDescent="0.25">
      <c r="J148" s="16"/>
    </row>
    <row r="149" spans="1:10" x14ac:dyDescent="0.25">
      <c r="J149" s="16"/>
    </row>
    <row r="150" spans="1:10" x14ac:dyDescent="0.25">
      <c r="J150" s="16"/>
    </row>
    <row r="151" spans="1:10" x14ac:dyDescent="0.25">
      <c r="J151" s="16"/>
    </row>
    <row r="152" spans="1:10" x14ac:dyDescent="0.25">
      <c r="J152" s="16"/>
    </row>
    <row r="153" spans="1:10" x14ac:dyDescent="0.25">
      <c r="J153" s="16"/>
    </row>
    <row r="154" spans="1:10" x14ac:dyDescent="0.25">
      <c r="J154" s="16"/>
    </row>
    <row r="155" spans="1:10" x14ac:dyDescent="0.25">
      <c r="J155" s="16"/>
    </row>
    <row r="156" spans="1:10" x14ac:dyDescent="0.25">
      <c r="J156" s="16"/>
    </row>
    <row r="157" spans="1:10" x14ac:dyDescent="0.25">
      <c r="J157" s="16"/>
    </row>
    <row r="158" spans="1:10" x14ac:dyDescent="0.25">
      <c r="J158" s="16"/>
    </row>
    <row r="159" spans="1:10" x14ac:dyDescent="0.25">
      <c r="J159" s="16"/>
    </row>
    <row r="160" spans="1:10" x14ac:dyDescent="0.25">
      <c r="J160" s="16"/>
    </row>
    <row r="161" spans="1:10" x14ac:dyDescent="0.25">
      <c r="J161" s="16"/>
    </row>
    <row r="172" spans="1:10" x14ac:dyDescent="0.25">
      <c r="A172" s="47"/>
      <c r="B172" s="53" t="s">
        <v>626</v>
      </c>
      <c r="C172" s="49"/>
      <c r="D172" s="50"/>
      <c r="E172" s="51"/>
      <c r="F172" s="52">
        <f>+SUM(F133:F171)</f>
        <v>0</v>
      </c>
    </row>
    <row r="174" spans="1:10" ht="15.6" x14ac:dyDescent="0.3">
      <c r="B174" s="54" t="s">
        <v>639</v>
      </c>
    </row>
    <row r="175" spans="1:10" ht="15.6" x14ac:dyDescent="0.3">
      <c r="B175" s="35" t="s">
        <v>389</v>
      </c>
      <c r="C175" s="55"/>
    </row>
    <row r="177" spans="1:6" x14ac:dyDescent="0.25">
      <c r="B177" s="8" t="s">
        <v>677</v>
      </c>
      <c r="F177" s="36">
        <f>+F37</f>
        <v>0</v>
      </c>
    </row>
    <row r="178" spans="1:6" x14ac:dyDescent="0.25">
      <c r="B178" s="8" t="s">
        <v>678</v>
      </c>
      <c r="F178" s="36">
        <f>+F79</f>
        <v>0</v>
      </c>
    </row>
    <row r="179" spans="1:6" x14ac:dyDescent="0.25">
      <c r="B179" s="8" t="s">
        <v>679</v>
      </c>
      <c r="F179" s="36">
        <f>+F132</f>
        <v>0</v>
      </c>
    </row>
    <row r="180" spans="1:6" x14ac:dyDescent="0.25">
      <c r="B180" s="8" t="s">
        <v>680</v>
      </c>
      <c r="F180" s="36">
        <f>+F172</f>
        <v>0</v>
      </c>
    </row>
    <row r="182" spans="1:6" x14ac:dyDescent="0.25">
      <c r="B182" s="8" t="s">
        <v>628</v>
      </c>
      <c r="F182" s="57">
        <f>+SUM(F174:F181)</f>
        <v>0</v>
      </c>
    </row>
    <row r="183" spans="1:6" ht="14.4" thickBot="1" x14ac:dyDescent="0.3">
      <c r="A183" s="34"/>
      <c r="B183" s="46"/>
      <c r="C183" s="34"/>
      <c r="D183" s="34"/>
      <c r="E183" s="46"/>
      <c r="F183" s="58"/>
    </row>
    <row r="184" spans="1:6" ht="14.4" thickTop="1" x14ac:dyDescent="0.25"/>
  </sheetData>
  <autoFilter ref="A1:F148" xr:uid="{00000000-0001-0000-0000-000000000000}"/>
  <mergeCells count="1">
    <mergeCell ref="F182:F183"/>
  </mergeCells>
  <phoneticPr fontId="1" type="noConversion"/>
  <pageMargins left="0.70866141732283472" right="0.70866141732283472" top="1.1417322834645669" bottom="0.74803149606299213" header="0.31496062992125984" footer="0.31496062992125984"/>
  <pageSetup paperSize="9" scale="67" fitToHeight="0" orientation="portrait" r:id="rId1"/>
  <headerFooter>
    <oddHeader>&amp;L&amp;"Calibri,Bold"LOLARDP_T02: &amp;"Calibri,Regular"Wits Faculty of Heath Science Library Redevelopment&amp;R&amp;G</oddHeader>
    <oddFooter>&amp;L&amp;10University of the Witwatersrand
Health Sciences Library Upgrade&amp;RBOQ/&amp;P</oddFooter>
  </headerFooter>
  <rowBreaks count="3" manualBreakCount="3">
    <brk id="37" max="5" man="1"/>
    <brk id="79" max="5" man="1"/>
    <brk id="132" max="5" man="1"/>
  </rowBreaks>
  <legacyDrawingHF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6E1FEE-80DF-45FE-A4FB-6DA06DE8A035}">
  <dimension ref="A1:G60"/>
  <sheetViews>
    <sheetView zoomScaleNormal="100" workbookViewId="0">
      <selection activeCell="A27" sqref="A27"/>
    </sheetView>
  </sheetViews>
  <sheetFormatPr defaultColWidth="8.88671875" defaultRowHeight="13.8" x14ac:dyDescent="0.25"/>
  <cols>
    <col min="1" max="1" width="10.6640625" style="6" customWidth="1"/>
    <col min="2" max="2" width="48.33203125" style="8" customWidth="1"/>
    <col min="3" max="3" width="10.6640625" style="6" customWidth="1"/>
    <col min="4" max="4" width="12.6640625" style="6" customWidth="1"/>
    <col min="5" max="5" width="12.6640625" style="8" customWidth="1"/>
    <col min="6" max="6" width="20.6640625" style="9" customWidth="1"/>
    <col min="7" max="7" width="8.88671875" style="4"/>
    <col min="8" max="16384" width="8.88671875" style="5"/>
  </cols>
  <sheetData>
    <row r="1" spans="1:6" x14ac:dyDescent="0.25">
      <c r="A1" s="1" t="s">
        <v>0</v>
      </c>
      <c r="B1" s="2" t="s">
        <v>1</v>
      </c>
      <c r="C1" s="1" t="s">
        <v>2</v>
      </c>
      <c r="D1" s="1" t="s">
        <v>3</v>
      </c>
      <c r="E1" s="2" t="s">
        <v>4</v>
      </c>
      <c r="F1" s="3" t="s">
        <v>5</v>
      </c>
    </row>
    <row r="3" spans="1:6" ht="17.399999999999999" x14ac:dyDescent="0.3">
      <c r="B3" s="27" t="s">
        <v>373</v>
      </c>
    </row>
    <row r="5" spans="1:6" ht="15.6" x14ac:dyDescent="0.3">
      <c r="B5" s="28" t="s">
        <v>306</v>
      </c>
    </row>
    <row r="7" spans="1:6" ht="41.4" x14ac:dyDescent="0.25">
      <c r="B7" s="30" t="s">
        <v>55</v>
      </c>
    </row>
    <row r="9" spans="1:6" x14ac:dyDescent="0.25">
      <c r="B9" s="30" t="s">
        <v>307</v>
      </c>
    </row>
    <row r="11" spans="1:6" ht="27.6" x14ac:dyDescent="0.25">
      <c r="B11" s="29" t="s">
        <v>308</v>
      </c>
      <c r="F11" s="12"/>
    </row>
    <row r="13" spans="1:6" ht="27.6" x14ac:dyDescent="0.25">
      <c r="B13" s="30" t="s">
        <v>309</v>
      </c>
      <c r="F13" s="12"/>
    </row>
    <row r="15" spans="1:6" ht="27.6" x14ac:dyDescent="0.25">
      <c r="A15" s="17" t="s">
        <v>585</v>
      </c>
      <c r="B15" s="30" t="s">
        <v>310</v>
      </c>
      <c r="C15" s="14" t="s">
        <v>15</v>
      </c>
      <c r="D15" s="15">
        <v>4</v>
      </c>
      <c r="E15" s="16"/>
      <c r="F15" s="12">
        <f>ROUND(D15*E15,2)</f>
        <v>0</v>
      </c>
    </row>
    <row r="17" spans="1:6" x14ac:dyDescent="0.25">
      <c r="B17" s="29" t="s">
        <v>311</v>
      </c>
      <c r="F17" s="12"/>
    </row>
    <row r="19" spans="1:6" ht="55.2" x14ac:dyDescent="0.25">
      <c r="B19" s="30" t="s">
        <v>312</v>
      </c>
      <c r="F19" s="12"/>
    </row>
    <row r="21" spans="1:6" x14ac:dyDescent="0.25">
      <c r="A21" s="17" t="s">
        <v>586</v>
      </c>
      <c r="B21" s="30" t="s">
        <v>313</v>
      </c>
      <c r="C21" s="14" t="s">
        <v>15</v>
      </c>
      <c r="D21" s="15">
        <v>8</v>
      </c>
      <c r="E21" s="16"/>
      <c r="F21" s="12">
        <f>ROUND(D21*E21,2)</f>
        <v>0</v>
      </c>
    </row>
    <row r="51" spans="1:6" x14ac:dyDescent="0.25">
      <c r="A51" s="47"/>
      <c r="B51" s="53" t="s">
        <v>626</v>
      </c>
      <c r="C51" s="49"/>
      <c r="D51" s="50"/>
      <c r="E51" s="51"/>
      <c r="F51" s="52">
        <f>SUM(F12:F28)</f>
        <v>0</v>
      </c>
    </row>
    <row r="53" spans="1:6" ht="15.6" x14ac:dyDescent="0.3">
      <c r="B53" s="54" t="s">
        <v>640</v>
      </c>
    </row>
    <row r="54" spans="1:6" ht="15.6" x14ac:dyDescent="0.3">
      <c r="B54" s="35" t="s">
        <v>390</v>
      </c>
      <c r="C54" s="55"/>
    </row>
    <row r="56" spans="1:6" x14ac:dyDescent="0.25">
      <c r="B56" s="8" t="s">
        <v>681</v>
      </c>
      <c r="F56" s="36">
        <f>F51</f>
        <v>0</v>
      </c>
    </row>
    <row r="58" spans="1:6" x14ac:dyDescent="0.25">
      <c r="B58" s="8" t="s">
        <v>628</v>
      </c>
      <c r="F58" s="57">
        <f>F56</f>
        <v>0</v>
      </c>
    </row>
    <row r="59" spans="1:6" ht="14.4" thickBot="1" x14ac:dyDescent="0.3">
      <c r="A59" s="34"/>
      <c r="B59" s="46"/>
      <c r="C59" s="34"/>
      <c r="D59" s="34"/>
      <c r="E59" s="46"/>
      <c r="F59" s="58"/>
    </row>
    <row r="60" spans="1:6" ht="14.4" thickTop="1" x14ac:dyDescent="0.25"/>
  </sheetData>
  <autoFilter ref="A1:F22" xr:uid="{00000000-0001-0000-0000-000000000000}"/>
  <mergeCells count="1">
    <mergeCell ref="F58:F59"/>
  </mergeCells>
  <pageMargins left="0.70866141732283472" right="0.70866141732283472" top="1.1417322834645669" bottom="0.74803149606299213" header="0.31496062992125984" footer="0.31496062992125984"/>
  <pageSetup paperSize="9" scale="71" fitToHeight="0" orientation="portrait" r:id="rId1"/>
  <headerFooter>
    <oddHeader>&amp;L&amp;"Calibri,Bold"LOLARDP_T02: &amp;"Calibri,Regular"Wits Faculty of Heath Science Library Redevelopment&amp;R&amp;G</oddHeader>
    <oddFooter>&amp;L&amp;10University of the Witwatersrand
Health Sciences Library Upgrade&amp;RBOQ/&amp;P</oddFooter>
  </headerFooter>
  <legacyDrawingHF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CD94F7C-6815-433F-99F9-9EBA26670E49}">
  <dimension ref="A1:G111"/>
  <sheetViews>
    <sheetView zoomScaleNormal="100" workbookViewId="0">
      <selection activeCell="A27" sqref="A27"/>
    </sheetView>
  </sheetViews>
  <sheetFormatPr defaultColWidth="8.88671875" defaultRowHeight="13.8" x14ac:dyDescent="0.25"/>
  <cols>
    <col min="1" max="1" width="10.6640625" style="4" customWidth="1"/>
    <col min="2" max="2" width="48.33203125" style="4" customWidth="1"/>
    <col min="3" max="3" width="10.6640625" style="4" customWidth="1"/>
    <col min="4" max="5" width="13" style="4" customWidth="1"/>
    <col min="6" max="6" width="20.6640625" style="4" customWidth="1"/>
    <col min="7" max="16384" width="8.88671875" style="4"/>
  </cols>
  <sheetData>
    <row r="1" spans="1:7" s="5" customFormat="1" x14ac:dyDescent="0.25">
      <c r="A1" s="1" t="s">
        <v>0</v>
      </c>
      <c r="B1" s="2" t="s">
        <v>1</v>
      </c>
      <c r="C1" s="1" t="s">
        <v>2</v>
      </c>
      <c r="D1" s="1" t="s">
        <v>3</v>
      </c>
      <c r="E1" s="2" t="s">
        <v>4</v>
      </c>
      <c r="F1" s="3" t="s">
        <v>5</v>
      </c>
      <c r="G1" s="4"/>
    </row>
    <row r="2" spans="1:7" s="5" customFormat="1" x14ac:dyDescent="0.25">
      <c r="A2" s="6"/>
      <c r="B2" s="8"/>
      <c r="C2" s="6"/>
      <c r="D2" s="6"/>
      <c r="E2" s="8"/>
      <c r="F2" s="9"/>
      <c r="G2" s="4"/>
    </row>
    <row r="3" spans="1:7" s="5" customFormat="1" ht="17.399999999999999" x14ac:dyDescent="0.3">
      <c r="A3" s="6"/>
      <c r="B3" s="27" t="s">
        <v>374</v>
      </c>
      <c r="C3" s="6"/>
      <c r="D3" s="6"/>
      <c r="E3" s="8"/>
      <c r="F3" s="9"/>
      <c r="G3" s="4"/>
    </row>
    <row r="4" spans="1:7" s="5" customFormat="1" x14ac:dyDescent="0.25">
      <c r="A4" s="6"/>
      <c r="B4" s="8"/>
      <c r="C4" s="6"/>
      <c r="D4" s="6"/>
      <c r="E4" s="8"/>
      <c r="F4" s="9"/>
      <c r="G4" s="4"/>
    </row>
    <row r="5" spans="1:7" s="5" customFormat="1" ht="15.6" x14ac:dyDescent="0.3">
      <c r="A5" s="6"/>
      <c r="B5" s="28" t="s">
        <v>314</v>
      </c>
      <c r="C5" s="6"/>
      <c r="D5" s="6"/>
      <c r="E5" s="8"/>
      <c r="F5" s="9"/>
      <c r="G5" s="4"/>
    </row>
    <row r="6" spans="1:7" s="5" customFormat="1" x14ac:dyDescent="0.25">
      <c r="A6" s="6"/>
      <c r="B6" s="8"/>
      <c r="C6" s="6"/>
      <c r="D6" s="6"/>
      <c r="E6" s="8"/>
      <c r="F6" s="9"/>
      <c r="G6" s="4"/>
    </row>
    <row r="7" spans="1:7" s="5" customFormat="1" x14ac:dyDescent="0.25">
      <c r="A7" s="6"/>
      <c r="B7" s="29" t="s">
        <v>376</v>
      </c>
      <c r="C7" s="6"/>
      <c r="D7" s="6"/>
      <c r="E7" s="8"/>
      <c r="F7" s="12"/>
      <c r="G7" s="4"/>
    </row>
    <row r="8" spans="1:7" s="5" customFormat="1" x14ac:dyDescent="0.25">
      <c r="A8" s="6"/>
      <c r="B8" s="8"/>
      <c r="C8" s="6"/>
      <c r="D8" s="6"/>
      <c r="E8" s="8"/>
      <c r="F8" s="9"/>
      <c r="G8" s="4"/>
    </row>
    <row r="9" spans="1:7" s="5" customFormat="1" x14ac:dyDescent="0.25">
      <c r="A9" s="6"/>
      <c r="B9" s="29" t="s">
        <v>315</v>
      </c>
      <c r="C9" s="6"/>
      <c r="D9" s="6"/>
      <c r="E9" s="8"/>
      <c r="F9" s="12"/>
      <c r="G9" s="4"/>
    </row>
    <row r="10" spans="1:7" s="5" customFormat="1" x14ac:dyDescent="0.25">
      <c r="A10" s="6"/>
      <c r="B10" s="8"/>
      <c r="C10" s="6"/>
      <c r="D10" s="6"/>
      <c r="E10" s="8"/>
      <c r="F10" s="9"/>
      <c r="G10" s="4"/>
    </row>
    <row r="11" spans="1:7" s="5" customFormat="1" ht="27.6" x14ac:dyDescent="0.25">
      <c r="A11" s="6"/>
      <c r="B11" s="30" t="s">
        <v>316</v>
      </c>
      <c r="C11" s="6"/>
      <c r="D11" s="6"/>
      <c r="E11" s="8"/>
      <c r="F11" s="12"/>
      <c r="G11" s="4"/>
    </row>
    <row r="12" spans="1:7" s="5" customFormat="1" x14ac:dyDescent="0.25">
      <c r="A12" s="6"/>
      <c r="B12" s="8"/>
      <c r="C12" s="6"/>
      <c r="D12" s="6"/>
      <c r="E12" s="8"/>
      <c r="F12" s="9"/>
      <c r="G12" s="4"/>
    </row>
    <row r="13" spans="1:7" s="5" customFormat="1" x14ac:dyDescent="0.25">
      <c r="A13" s="17" t="s">
        <v>587</v>
      </c>
      <c r="B13" s="30" t="s">
        <v>317</v>
      </c>
      <c r="C13" s="14" t="s">
        <v>67</v>
      </c>
      <c r="D13" s="15">
        <v>100</v>
      </c>
      <c r="E13" s="16"/>
      <c r="F13" s="12">
        <f>ROUND(D13*E13,2)</f>
        <v>0</v>
      </c>
      <c r="G13" s="4"/>
    </row>
    <row r="14" spans="1:7" s="5" customFormat="1" x14ac:dyDescent="0.25">
      <c r="A14" s="6"/>
      <c r="B14" s="8"/>
      <c r="C14" s="6"/>
      <c r="D14" s="6"/>
      <c r="E14" s="8"/>
      <c r="F14" s="9"/>
      <c r="G14" s="4"/>
    </row>
    <row r="15" spans="1:7" s="5" customFormat="1" ht="27.6" x14ac:dyDescent="0.25">
      <c r="A15" s="6"/>
      <c r="B15" s="30" t="s">
        <v>318</v>
      </c>
      <c r="C15" s="6"/>
      <c r="D15" s="6"/>
      <c r="E15" s="8"/>
      <c r="F15" s="12"/>
      <c r="G15" s="4"/>
    </row>
    <row r="16" spans="1:7" s="5" customFormat="1" x14ac:dyDescent="0.25">
      <c r="A16" s="6"/>
      <c r="B16" s="8"/>
      <c r="C16" s="6"/>
      <c r="D16" s="6"/>
      <c r="E16" s="8"/>
      <c r="F16" s="9"/>
      <c r="G16" s="4"/>
    </row>
    <row r="17" spans="1:7" s="5" customFormat="1" x14ac:dyDescent="0.25">
      <c r="A17" s="17" t="s">
        <v>588</v>
      </c>
      <c r="B17" s="30" t="s">
        <v>317</v>
      </c>
      <c r="C17" s="14" t="s">
        <v>67</v>
      </c>
      <c r="D17" s="15">
        <v>50</v>
      </c>
      <c r="E17" s="16"/>
      <c r="F17" s="12">
        <f>ROUND(D17*E17,2)</f>
        <v>0</v>
      </c>
      <c r="G17" s="4"/>
    </row>
    <row r="18" spans="1:7" s="5" customFormat="1" x14ac:dyDescent="0.25">
      <c r="A18" s="6"/>
      <c r="B18" s="8"/>
      <c r="C18" s="6"/>
      <c r="D18" s="6"/>
      <c r="E18" s="8"/>
      <c r="F18" s="9"/>
      <c r="G18" s="4"/>
    </row>
    <row r="19" spans="1:7" s="5" customFormat="1" x14ac:dyDescent="0.25">
      <c r="A19" s="6"/>
      <c r="B19" s="29" t="s">
        <v>319</v>
      </c>
      <c r="C19" s="6"/>
      <c r="D19" s="6"/>
      <c r="E19" s="8"/>
      <c r="F19" s="12"/>
      <c r="G19" s="4"/>
    </row>
    <row r="20" spans="1:7" s="5" customFormat="1" x14ac:dyDescent="0.25">
      <c r="A20" s="6"/>
      <c r="B20" s="8"/>
      <c r="C20" s="6"/>
      <c r="D20" s="6"/>
      <c r="E20" s="8"/>
      <c r="F20" s="9"/>
      <c r="G20" s="4"/>
    </row>
    <row r="21" spans="1:7" s="5" customFormat="1" ht="27.6" x14ac:dyDescent="0.25">
      <c r="A21" s="6"/>
      <c r="B21" s="30" t="s">
        <v>316</v>
      </c>
      <c r="C21" s="6"/>
      <c r="D21" s="6"/>
      <c r="E21" s="8"/>
      <c r="F21" s="12"/>
      <c r="G21" s="4"/>
    </row>
    <row r="22" spans="1:7" s="5" customFormat="1" x14ac:dyDescent="0.25">
      <c r="A22" s="6"/>
      <c r="B22" s="8"/>
      <c r="C22" s="6"/>
      <c r="D22" s="6"/>
      <c r="E22" s="8"/>
      <c r="F22" s="9"/>
      <c r="G22" s="4"/>
    </row>
    <row r="23" spans="1:7" s="5" customFormat="1" x14ac:dyDescent="0.25">
      <c r="A23" s="17" t="s">
        <v>589</v>
      </c>
      <c r="B23" s="30" t="s">
        <v>320</v>
      </c>
      <c r="C23" s="14" t="s">
        <v>67</v>
      </c>
      <c r="D23" s="15">
        <v>2655</v>
      </c>
      <c r="E23" s="16"/>
      <c r="F23" s="12">
        <f>ROUND(D23*E23,2)</f>
        <v>0</v>
      </c>
      <c r="G23" s="4"/>
    </row>
    <row r="24" spans="1:7" s="5" customFormat="1" x14ac:dyDescent="0.25">
      <c r="A24" s="6"/>
      <c r="B24" s="8"/>
      <c r="C24" s="6"/>
      <c r="D24" s="6"/>
      <c r="E24" s="8"/>
      <c r="F24" s="9"/>
      <c r="G24" s="4"/>
    </row>
    <row r="25" spans="1:7" s="5" customFormat="1" x14ac:dyDescent="0.25">
      <c r="A25" s="17" t="s">
        <v>590</v>
      </c>
      <c r="B25" s="30" t="s">
        <v>321</v>
      </c>
      <c r="C25" s="14" t="s">
        <v>12</v>
      </c>
      <c r="D25" s="15">
        <v>476</v>
      </c>
      <c r="E25" s="16"/>
      <c r="F25" s="12">
        <f>ROUND(D25*E25,2)</f>
        <v>0</v>
      </c>
      <c r="G25" s="4"/>
    </row>
    <row r="26" spans="1:7" s="5" customFormat="1" x14ac:dyDescent="0.25">
      <c r="A26" s="6"/>
      <c r="B26" s="8"/>
      <c r="C26" s="6"/>
      <c r="D26" s="6"/>
      <c r="E26" s="8"/>
      <c r="F26" s="9"/>
      <c r="G26" s="4"/>
    </row>
    <row r="27" spans="1:7" s="5" customFormat="1" x14ac:dyDescent="0.25">
      <c r="A27" s="6"/>
      <c r="B27" s="29" t="s">
        <v>322</v>
      </c>
      <c r="C27" s="6"/>
      <c r="D27" s="6"/>
      <c r="E27" s="8"/>
      <c r="F27" s="12"/>
      <c r="G27" s="4"/>
    </row>
    <row r="28" spans="1:7" s="5" customFormat="1" x14ac:dyDescent="0.25">
      <c r="A28" s="6"/>
      <c r="B28" s="8"/>
      <c r="C28" s="6"/>
      <c r="D28" s="6"/>
      <c r="E28" s="8"/>
      <c r="F28" s="9"/>
      <c r="G28" s="4"/>
    </row>
    <row r="29" spans="1:7" s="5" customFormat="1" ht="55.2" x14ac:dyDescent="0.25">
      <c r="A29" s="6"/>
      <c r="B29" s="30" t="s">
        <v>323</v>
      </c>
      <c r="C29" s="6"/>
      <c r="D29" s="6"/>
      <c r="E29" s="8"/>
      <c r="F29" s="12"/>
      <c r="G29" s="4"/>
    </row>
    <row r="30" spans="1:7" s="5" customFormat="1" x14ac:dyDescent="0.25">
      <c r="A30" s="6"/>
      <c r="B30" s="8"/>
      <c r="C30" s="6"/>
      <c r="D30" s="6"/>
      <c r="E30" s="8"/>
      <c r="F30" s="9"/>
      <c r="G30" s="4"/>
    </row>
    <row r="31" spans="1:7" s="5" customFormat="1" x14ac:dyDescent="0.25">
      <c r="A31" s="17" t="s">
        <v>591</v>
      </c>
      <c r="B31" s="30" t="s">
        <v>324</v>
      </c>
      <c r="C31" s="14" t="s">
        <v>67</v>
      </c>
      <c r="D31" s="15">
        <v>18</v>
      </c>
      <c r="E31" s="16"/>
      <c r="F31" s="12">
        <f>ROUND(D31*E31,2)</f>
        <v>0</v>
      </c>
      <c r="G31" s="4"/>
    </row>
    <row r="32" spans="1:7" s="5" customFormat="1" x14ac:dyDescent="0.25">
      <c r="A32" s="6"/>
      <c r="B32" s="8"/>
      <c r="C32" s="6"/>
      <c r="D32" s="6"/>
      <c r="E32" s="8"/>
      <c r="F32" s="9"/>
      <c r="G32" s="4"/>
    </row>
    <row r="33" spans="1:7" s="5" customFormat="1" x14ac:dyDescent="0.25">
      <c r="A33" s="6"/>
      <c r="B33" s="29" t="s">
        <v>325</v>
      </c>
      <c r="C33" s="6"/>
      <c r="D33" s="6"/>
      <c r="E33" s="8"/>
      <c r="F33" s="12"/>
      <c r="G33" s="4"/>
    </row>
    <row r="34" spans="1:7" s="5" customFormat="1" x14ac:dyDescent="0.25">
      <c r="A34" s="6"/>
      <c r="B34" s="8"/>
      <c r="C34" s="6"/>
      <c r="D34" s="6"/>
      <c r="E34" s="8"/>
      <c r="F34" s="9"/>
      <c r="G34" s="4"/>
    </row>
    <row r="35" spans="1:7" s="5" customFormat="1" ht="27.6" x14ac:dyDescent="0.25">
      <c r="A35" s="6"/>
      <c r="B35" s="30" t="s">
        <v>326</v>
      </c>
      <c r="C35" s="6"/>
      <c r="D35" s="6"/>
      <c r="E35" s="8"/>
      <c r="F35" s="12"/>
      <c r="G35" s="4"/>
    </row>
    <row r="36" spans="1:7" s="5" customFormat="1" x14ac:dyDescent="0.25">
      <c r="A36" s="6"/>
      <c r="B36" s="8"/>
      <c r="C36" s="6"/>
      <c r="D36" s="6"/>
      <c r="E36" s="8"/>
      <c r="F36" s="9"/>
      <c r="G36" s="4"/>
    </row>
    <row r="37" spans="1:7" s="5" customFormat="1" x14ac:dyDescent="0.25">
      <c r="A37" s="17" t="s">
        <v>592</v>
      </c>
      <c r="B37" s="30" t="s">
        <v>327</v>
      </c>
      <c r="C37" s="14" t="s">
        <v>67</v>
      </c>
      <c r="D37" s="15">
        <v>57</v>
      </c>
      <c r="E37" s="16"/>
      <c r="F37" s="12">
        <f>ROUND(D37*E37,2)</f>
        <v>0</v>
      </c>
      <c r="G37" s="4"/>
    </row>
    <row r="38" spans="1:7" s="5" customFormat="1" x14ac:dyDescent="0.25">
      <c r="A38" s="6"/>
      <c r="B38" s="8"/>
      <c r="C38" s="6"/>
      <c r="D38" s="6"/>
      <c r="E38" s="8"/>
      <c r="F38" s="9"/>
      <c r="G38" s="4"/>
    </row>
    <row r="39" spans="1:7" s="5" customFormat="1" ht="27.6" x14ac:dyDescent="0.25">
      <c r="A39" s="6"/>
      <c r="B39" s="29" t="s">
        <v>328</v>
      </c>
      <c r="C39" s="6"/>
      <c r="D39" s="6"/>
      <c r="E39" s="8"/>
      <c r="F39" s="12"/>
      <c r="G39" s="4"/>
    </row>
    <row r="40" spans="1:7" s="5" customFormat="1" x14ac:dyDescent="0.25">
      <c r="A40" s="6"/>
      <c r="B40" s="8"/>
      <c r="C40" s="6"/>
      <c r="D40" s="6"/>
      <c r="E40" s="8"/>
      <c r="F40" s="9"/>
      <c r="G40" s="4"/>
    </row>
    <row r="41" spans="1:7" s="5" customFormat="1" x14ac:dyDescent="0.25">
      <c r="A41" s="6"/>
      <c r="B41" s="29" t="s">
        <v>315</v>
      </c>
      <c r="C41" s="6"/>
      <c r="D41" s="6"/>
      <c r="E41" s="8"/>
      <c r="F41" s="12"/>
      <c r="G41" s="4"/>
    </row>
    <row r="42" spans="1:7" s="5" customFormat="1" x14ac:dyDescent="0.25">
      <c r="A42" s="6"/>
      <c r="B42" s="8"/>
      <c r="C42" s="6"/>
      <c r="D42" s="6"/>
      <c r="E42" s="8"/>
      <c r="F42" s="9"/>
      <c r="G42" s="4"/>
    </row>
    <row r="43" spans="1:7" s="5" customFormat="1" x14ac:dyDescent="0.25">
      <c r="A43" s="6"/>
      <c r="B43" s="30" t="s">
        <v>329</v>
      </c>
      <c r="C43" s="6"/>
      <c r="D43" s="6"/>
      <c r="E43" s="8"/>
      <c r="F43" s="12"/>
      <c r="G43" s="4"/>
    </row>
    <row r="44" spans="1:7" s="5" customFormat="1" x14ac:dyDescent="0.25">
      <c r="A44" s="6"/>
      <c r="B44" s="8"/>
      <c r="C44" s="6"/>
      <c r="D44" s="6"/>
      <c r="E44" s="8"/>
      <c r="F44" s="9"/>
      <c r="G44" s="4"/>
    </row>
    <row r="45" spans="1:7" s="5" customFormat="1" x14ac:dyDescent="0.25">
      <c r="A45" s="17" t="s">
        <v>593</v>
      </c>
      <c r="B45" s="30" t="s">
        <v>224</v>
      </c>
      <c r="C45" s="14" t="s">
        <v>12</v>
      </c>
      <c r="D45" s="15">
        <v>2375</v>
      </c>
      <c r="E45" s="16"/>
      <c r="F45" s="12">
        <f>ROUND(D45*E45,2)</f>
        <v>0</v>
      </c>
      <c r="G45" s="4"/>
    </row>
    <row r="46" spans="1:7" s="5" customFormat="1" x14ac:dyDescent="0.25">
      <c r="A46" s="6"/>
      <c r="B46" s="8"/>
      <c r="C46" s="6"/>
      <c r="D46" s="6"/>
      <c r="E46" s="8"/>
      <c r="F46" s="9"/>
      <c r="G46" s="4"/>
    </row>
    <row r="47" spans="1:7" s="5" customFormat="1" x14ac:dyDescent="0.25">
      <c r="A47" s="6"/>
      <c r="B47" s="29" t="s">
        <v>330</v>
      </c>
      <c r="C47" s="6"/>
      <c r="D47" s="6"/>
      <c r="E47" s="8"/>
      <c r="F47" s="12"/>
      <c r="G47" s="4"/>
    </row>
    <row r="48" spans="1:7" s="5" customFormat="1" x14ac:dyDescent="0.25">
      <c r="A48" s="6"/>
      <c r="B48" s="8"/>
      <c r="C48" s="6"/>
      <c r="D48" s="6"/>
      <c r="E48" s="8"/>
      <c r="F48" s="9"/>
      <c r="G48" s="4"/>
    </row>
    <row r="49" spans="1:7" s="5" customFormat="1" x14ac:dyDescent="0.25">
      <c r="A49" s="6"/>
      <c r="B49" s="30" t="s">
        <v>329</v>
      </c>
      <c r="C49" s="6"/>
      <c r="D49" s="6"/>
      <c r="E49" s="8"/>
      <c r="F49" s="12"/>
      <c r="G49" s="4"/>
    </row>
    <row r="50" spans="1:7" s="5" customFormat="1" x14ac:dyDescent="0.25">
      <c r="A50" s="17"/>
      <c r="B50" s="30"/>
      <c r="C50" s="14"/>
      <c r="D50" s="15"/>
      <c r="E50" s="16"/>
      <c r="F50" s="12"/>
      <c r="G50" s="4"/>
    </row>
    <row r="51" spans="1:7" s="5" customFormat="1" x14ac:dyDescent="0.25">
      <c r="A51" s="47"/>
      <c r="B51" s="53" t="s">
        <v>626</v>
      </c>
      <c r="C51" s="49"/>
      <c r="D51" s="50"/>
      <c r="E51" s="51"/>
      <c r="F51" s="52">
        <f>SUM(F13:F49)</f>
        <v>0</v>
      </c>
      <c r="G51" s="4"/>
    </row>
    <row r="52" spans="1:7" s="5" customFormat="1" x14ac:dyDescent="0.25">
      <c r="A52" s="17" t="s">
        <v>594</v>
      </c>
      <c r="B52" s="30" t="s">
        <v>331</v>
      </c>
      <c r="C52" s="14" t="s">
        <v>67</v>
      </c>
      <c r="D52" s="15">
        <v>227</v>
      </c>
      <c r="E52" s="16"/>
      <c r="F52" s="12">
        <f>ROUND(D52*E52,2)</f>
        <v>0</v>
      </c>
      <c r="G52" s="4"/>
    </row>
    <row r="53" spans="1:7" s="5" customFormat="1" x14ac:dyDescent="0.25">
      <c r="A53" s="6"/>
      <c r="B53" s="8"/>
      <c r="C53" s="6"/>
      <c r="D53" s="6"/>
      <c r="E53" s="8"/>
      <c r="F53" s="9"/>
      <c r="G53" s="4"/>
    </row>
    <row r="54" spans="1:7" s="5" customFormat="1" x14ac:dyDescent="0.25">
      <c r="A54" s="6"/>
      <c r="B54" s="29" t="s">
        <v>322</v>
      </c>
      <c r="C54" s="6"/>
      <c r="D54" s="6"/>
      <c r="E54" s="8"/>
      <c r="F54" s="12"/>
      <c r="G54" s="4"/>
    </row>
    <row r="55" spans="1:7" s="5" customFormat="1" x14ac:dyDescent="0.25">
      <c r="A55" s="6"/>
      <c r="B55" s="8"/>
      <c r="C55" s="6"/>
      <c r="D55" s="6"/>
      <c r="E55" s="8"/>
      <c r="F55" s="9"/>
      <c r="G55" s="4"/>
    </row>
    <row r="56" spans="1:7" s="5" customFormat="1" ht="55.2" x14ac:dyDescent="0.25">
      <c r="A56" s="6"/>
      <c r="B56" s="30" t="s">
        <v>332</v>
      </c>
      <c r="C56" s="6"/>
      <c r="D56" s="6"/>
      <c r="E56" s="8"/>
      <c r="F56" s="12"/>
      <c r="G56" s="4"/>
    </row>
    <row r="57" spans="1:7" s="5" customFormat="1" x14ac:dyDescent="0.25">
      <c r="A57" s="6"/>
      <c r="B57" s="8"/>
      <c r="C57" s="6"/>
      <c r="D57" s="6"/>
      <c r="E57" s="8"/>
      <c r="F57" s="9"/>
      <c r="G57" s="4"/>
    </row>
    <row r="58" spans="1:7" s="5" customFormat="1" x14ac:dyDescent="0.25">
      <c r="A58" s="17" t="s">
        <v>595</v>
      </c>
      <c r="B58" s="30" t="s">
        <v>324</v>
      </c>
      <c r="C58" s="14" t="s">
        <v>67</v>
      </c>
      <c r="D58" s="15">
        <v>40</v>
      </c>
      <c r="E58" s="16"/>
      <c r="F58" s="12">
        <f>ROUND(D58*E58,2)</f>
        <v>0</v>
      </c>
      <c r="G58" s="4"/>
    </row>
    <row r="59" spans="1:7" s="5" customFormat="1" x14ac:dyDescent="0.25">
      <c r="A59" s="6"/>
      <c r="B59" s="8"/>
      <c r="C59" s="6"/>
      <c r="D59" s="6"/>
      <c r="E59" s="8"/>
      <c r="F59" s="9"/>
      <c r="G59" s="4"/>
    </row>
    <row r="60" spans="1:7" s="5" customFormat="1" x14ac:dyDescent="0.25">
      <c r="A60" s="17" t="s">
        <v>596</v>
      </c>
      <c r="B60" s="30" t="s">
        <v>333</v>
      </c>
      <c r="C60" s="14" t="s">
        <v>67</v>
      </c>
      <c r="D60" s="15">
        <v>50</v>
      </c>
      <c r="E60" s="16"/>
      <c r="F60" s="12">
        <f>ROUND(D60*E60,2)</f>
        <v>0</v>
      </c>
      <c r="G60" s="4"/>
    </row>
    <row r="61" spans="1:7" s="5" customFormat="1" x14ac:dyDescent="0.25">
      <c r="A61" s="6"/>
      <c r="B61" s="8"/>
      <c r="C61" s="6"/>
      <c r="D61" s="6"/>
      <c r="E61" s="8"/>
      <c r="F61" s="9"/>
      <c r="G61" s="4"/>
    </row>
    <row r="62" spans="1:7" s="5" customFormat="1" ht="27.6" x14ac:dyDescent="0.25">
      <c r="A62" s="17" t="s">
        <v>597</v>
      </c>
      <c r="B62" s="30" t="s">
        <v>334</v>
      </c>
      <c r="C62" s="14" t="s">
        <v>23</v>
      </c>
      <c r="D62" s="15">
        <v>150</v>
      </c>
      <c r="E62" s="16"/>
      <c r="F62" s="12">
        <f>ROUND(D62*E62,2)</f>
        <v>0</v>
      </c>
      <c r="G62" s="4"/>
    </row>
    <row r="63" spans="1:7" s="5" customFormat="1" x14ac:dyDescent="0.25">
      <c r="A63" s="6"/>
      <c r="B63" s="8"/>
      <c r="C63" s="6"/>
      <c r="D63" s="6"/>
      <c r="E63" s="8"/>
      <c r="F63" s="9"/>
      <c r="G63" s="4"/>
    </row>
    <row r="64" spans="1:7" s="5" customFormat="1" x14ac:dyDescent="0.25">
      <c r="A64" s="6"/>
      <c r="B64" s="29" t="s">
        <v>325</v>
      </c>
      <c r="C64" s="6"/>
      <c r="D64" s="6"/>
      <c r="E64" s="8"/>
      <c r="F64" s="12"/>
      <c r="G64" s="4"/>
    </row>
    <row r="65" spans="1:7" s="5" customFormat="1" x14ac:dyDescent="0.25">
      <c r="A65" s="6"/>
      <c r="B65" s="8"/>
      <c r="C65" s="6"/>
      <c r="D65" s="6"/>
      <c r="E65" s="8"/>
      <c r="F65" s="9"/>
      <c r="G65" s="4"/>
    </row>
    <row r="66" spans="1:7" s="5" customFormat="1" ht="27.6" x14ac:dyDescent="0.25">
      <c r="A66" s="6"/>
      <c r="B66" s="30" t="s">
        <v>326</v>
      </c>
      <c r="C66" s="6"/>
      <c r="D66" s="6"/>
      <c r="E66" s="8"/>
      <c r="F66" s="12"/>
      <c r="G66" s="4"/>
    </row>
    <row r="67" spans="1:7" s="5" customFormat="1" x14ac:dyDescent="0.25">
      <c r="A67" s="6"/>
      <c r="B67" s="8"/>
      <c r="C67" s="6"/>
      <c r="D67" s="6"/>
      <c r="E67" s="8"/>
      <c r="F67" s="9"/>
      <c r="G67" s="4"/>
    </row>
    <row r="68" spans="1:7" s="5" customFormat="1" x14ac:dyDescent="0.25">
      <c r="A68" s="17" t="s">
        <v>598</v>
      </c>
      <c r="B68" s="30" t="s">
        <v>327</v>
      </c>
      <c r="C68" s="14" t="s">
        <v>67</v>
      </c>
      <c r="D68" s="15">
        <v>96</v>
      </c>
      <c r="E68" s="16"/>
      <c r="F68" s="12">
        <f>ROUND(D68*E68,2)</f>
        <v>0</v>
      </c>
      <c r="G68" s="4"/>
    </row>
    <row r="69" spans="1:7" s="5" customFormat="1" x14ac:dyDescent="0.25">
      <c r="A69" s="6"/>
      <c r="B69" s="8"/>
      <c r="C69" s="6"/>
      <c r="D69" s="6"/>
      <c r="E69" s="8"/>
      <c r="F69" s="9"/>
      <c r="G69" s="4"/>
    </row>
    <row r="70" spans="1:7" s="5" customFormat="1" x14ac:dyDescent="0.25">
      <c r="A70" s="17" t="s">
        <v>599</v>
      </c>
      <c r="B70" s="30" t="s">
        <v>335</v>
      </c>
      <c r="C70" s="14" t="s">
        <v>23</v>
      </c>
      <c r="D70" s="15">
        <v>1177</v>
      </c>
      <c r="E70" s="16"/>
      <c r="F70" s="12">
        <f>ROUND(D70*E70,2)</f>
        <v>0</v>
      </c>
      <c r="G70" s="4"/>
    </row>
    <row r="71" spans="1:7" s="5" customFormat="1" x14ac:dyDescent="0.25">
      <c r="A71" s="6"/>
      <c r="B71" s="8"/>
      <c r="C71" s="6"/>
      <c r="D71" s="6"/>
      <c r="E71" s="8"/>
      <c r="F71" s="9"/>
      <c r="G71" s="4"/>
    </row>
    <row r="72" spans="1:7" s="5" customFormat="1" x14ac:dyDescent="0.25">
      <c r="A72" s="6"/>
      <c r="B72" s="8"/>
      <c r="C72" s="6"/>
      <c r="D72" s="6"/>
      <c r="E72" s="8"/>
      <c r="F72" s="9"/>
      <c r="G72" s="4"/>
    </row>
    <row r="73" spans="1:7" s="5" customFormat="1" x14ac:dyDescent="0.25">
      <c r="A73" s="6"/>
      <c r="B73" s="8"/>
      <c r="C73" s="6"/>
      <c r="D73" s="6"/>
      <c r="E73" s="8"/>
      <c r="F73" s="9"/>
      <c r="G73" s="4"/>
    </row>
    <row r="74" spans="1:7" s="5" customFormat="1" x14ac:dyDescent="0.25">
      <c r="A74" s="6"/>
      <c r="B74" s="8"/>
      <c r="C74" s="6"/>
      <c r="D74" s="6"/>
      <c r="E74" s="8"/>
      <c r="F74" s="9"/>
      <c r="G74" s="4"/>
    </row>
    <row r="75" spans="1:7" s="5" customFormat="1" x14ac:dyDescent="0.25">
      <c r="A75" s="6"/>
      <c r="B75" s="8"/>
      <c r="C75" s="6"/>
      <c r="D75" s="6"/>
      <c r="E75" s="8"/>
      <c r="F75" s="9"/>
      <c r="G75" s="4"/>
    </row>
    <row r="76" spans="1:7" s="5" customFormat="1" x14ac:dyDescent="0.25">
      <c r="A76" s="6"/>
      <c r="B76" s="8"/>
      <c r="C76" s="6"/>
      <c r="D76" s="6"/>
      <c r="E76" s="8"/>
      <c r="F76" s="9"/>
      <c r="G76" s="4"/>
    </row>
    <row r="77" spans="1:7" s="5" customFormat="1" x14ac:dyDescent="0.25">
      <c r="A77" s="6"/>
      <c r="B77" s="8"/>
      <c r="C77" s="6"/>
      <c r="D77" s="6"/>
      <c r="E77" s="8"/>
      <c r="F77" s="9"/>
      <c r="G77" s="4"/>
    </row>
    <row r="78" spans="1:7" s="5" customFormat="1" x14ac:dyDescent="0.25">
      <c r="A78" s="6"/>
      <c r="B78" s="8"/>
      <c r="C78" s="6"/>
      <c r="D78" s="6"/>
      <c r="E78" s="8"/>
      <c r="F78" s="9"/>
      <c r="G78" s="4"/>
    </row>
    <row r="79" spans="1:7" s="5" customFormat="1" x14ac:dyDescent="0.25">
      <c r="A79" s="6"/>
      <c r="B79" s="8"/>
      <c r="C79" s="6"/>
      <c r="D79" s="6"/>
      <c r="E79" s="8"/>
      <c r="F79" s="9"/>
      <c r="G79" s="4"/>
    </row>
    <row r="80" spans="1:7" s="5" customFormat="1" x14ac:dyDescent="0.25">
      <c r="A80" s="6"/>
      <c r="B80" s="8"/>
      <c r="C80" s="6"/>
      <c r="D80" s="6"/>
      <c r="E80" s="8"/>
      <c r="F80" s="9"/>
      <c r="G80" s="4"/>
    </row>
    <row r="81" spans="1:7" s="5" customFormat="1" x14ac:dyDescent="0.25">
      <c r="A81" s="6"/>
      <c r="B81" s="8"/>
      <c r="C81" s="6"/>
      <c r="D81" s="6"/>
      <c r="E81" s="8"/>
      <c r="F81" s="9"/>
      <c r="G81" s="4"/>
    </row>
    <row r="82" spans="1:7" s="5" customFormat="1" x14ac:dyDescent="0.25">
      <c r="A82" s="6"/>
      <c r="B82" s="8"/>
      <c r="C82" s="6"/>
      <c r="D82" s="6"/>
      <c r="E82" s="8"/>
      <c r="F82" s="9"/>
      <c r="G82" s="4"/>
    </row>
    <row r="83" spans="1:7" s="5" customFormat="1" x14ac:dyDescent="0.25">
      <c r="A83" s="6"/>
      <c r="B83" s="8"/>
      <c r="C83" s="6"/>
      <c r="D83" s="6"/>
      <c r="E83" s="8"/>
      <c r="F83" s="9"/>
      <c r="G83" s="4"/>
    </row>
    <row r="84" spans="1:7" s="5" customFormat="1" x14ac:dyDescent="0.25">
      <c r="A84" s="6"/>
      <c r="B84" s="8"/>
      <c r="C84" s="6"/>
      <c r="D84" s="6"/>
      <c r="E84" s="8"/>
      <c r="F84" s="9"/>
      <c r="G84" s="4"/>
    </row>
    <row r="85" spans="1:7" s="5" customFormat="1" x14ac:dyDescent="0.25">
      <c r="A85" s="6"/>
      <c r="B85" s="8"/>
      <c r="C85" s="6"/>
      <c r="D85" s="6"/>
      <c r="E85" s="8"/>
      <c r="F85" s="9"/>
      <c r="G85" s="4"/>
    </row>
    <row r="86" spans="1:7" s="5" customFormat="1" x14ac:dyDescent="0.25">
      <c r="A86" s="6"/>
      <c r="B86" s="8"/>
      <c r="C86" s="6"/>
      <c r="D86" s="6"/>
      <c r="E86" s="8"/>
      <c r="F86" s="9"/>
      <c r="G86" s="4"/>
    </row>
    <row r="87" spans="1:7" s="5" customFormat="1" x14ac:dyDescent="0.25">
      <c r="A87" s="6"/>
      <c r="B87" s="8"/>
      <c r="C87" s="6"/>
      <c r="D87" s="6"/>
      <c r="E87" s="8"/>
      <c r="F87" s="9"/>
      <c r="G87" s="4"/>
    </row>
    <row r="88" spans="1:7" s="5" customFormat="1" x14ac:dyDescent="0.25">
      <c r="A88" s="6"/>
      <c r="B88" s="8"/>
      <c r="C88" s="6"/>
      <c r="D88" s="6"/>
      <c r="E88" s="8"/>
      <c r="F88" s="9"/>
      <c r="G88" s="4"/>
    </row>
    <row r="89" spans="1:7" s="5" customFormat="1" x14ac:dyDescent="0.25">
      <c r="A89" s="6"/>
      <c r="B89" s="8"/>
      <c r="C89" s="6"/>
      <c r="D89" s="6"/>
      <c r="E89" s="8"/>
      <c r="F89" s="9"/>
      <c r="G89" s="4"/>
    </row>
    <row r="90" spans="1:7" s="5" customFormat="1" x14ac:dyDescent="0.25">
      <c r="A90" s="6"/>
      <c r="B90" s="8"/>
      <c r="C90" s="6"/>
      <c r="D90" s="6"/>
      <c r="E90" s="8"/>
      <c r="F90" s="9"/>
      <c r="G90" s="4"/>
    </row>
    <row r="91" spans="1:7" s="5" customFormat="1" x14ac:dyDescent="0.25">
      <c r="A91" s="6"/>
      <c r="B91" s="8"/>
      <c r="C91" s="6"/>
      <c r="D91" s="6"/>
      <c r="E91" s="8"/>
      <c r="F91" s="9"/>
      <c r="G91" s="4"/>
    </row>
    <row r="92" spans="1:7" s="5" customFormat="1" x14ac:dyDescent="0.25">
      <c r="A92" s="6"/>
      <c r="B92" s="8"/>
      <c r="C92" s="6"/>
      <c r="D92" s="6"/>
      <c r="E92" s="8"/>
      <c r="F92" s="9"/>
      <c r="G92" s="4"/>
    </row>
    <row r="93" spans="1:7" s="5" customFormat="1" x14ac:dyDescent="0.25">
      <c r="A93" s="6"/>
      <c r="B93" s="8"/>
      <c r="C93" s="6"/>
      <c r="D93" s="6"/>
      <c r="E93" s="8"/>
      <c r="F93" s="9"/>
      <c r="G93" s="4"/>
    </row>
    <row r="94" spans="1:7" s="5" customFormat="1" x14ac:dyDescent="0.25">
      <c r="A94" s="6"/>
      <c r="B94" s="8"/>
      <c r="C94" s="6"/>
      <c r="D94" s="6"/>
      <c r="E94" s="8"/>
      <c r="F94" s="9"/>
      <c r="G94" s="4"/>
    </row>
    <row r="95" spans="1:7" s="5" customFormat="1" x14ac:dyDescent="0.25">
      <c r="A95" s="6"/>
      <c r="B95" s="8"/>
      <c r="C95" s="6"/>
      <c r="D95" s="6"/>
      <c r="E95" s="8"/>
      <c r="F95" s="9"/>
      <c r="G95" s="4"/>
    </row>
    <row r="96" spans="1:7" s="5" customFormat="1" x14ac:dyDescent="0.25">
      <c r="A96" s="6"/>
      <c r="B96" s="8"/>
      <c r="C96" s="6"/>
      <c r="D96" s="6"/>
      <c r="E96" s="8"/>
      <c r="F96" s="9"/>
      <c r="G96" s="4"/>
    </row>
    <row r="97" spans="1:7" s="5" customFormat="1" x14ac:dyDescent="0.25">
      <c r="A97" s="6"/>
      <c r="B97" s="8"/>
      <c r="C97" s="6"/>
      <c r="D97" s="6"/>
      <c r="E97" s="8"/>
      <c r="F97" s="9"/>
      <c r="G97" s="4"/>
    </row>
    <row r="98" spans="1:7" s="5" customFormat="1" x14ac:dyDescent="0.25">
      <c r="A98" s="6"/>
      <c r="B98" s="8"/>
      <c r="C98" s="6"/>
      <c r="D98" s="6"/>
      <c r="E98" s="8"/>
      <c r="F98" s="9"/>
      <c r="G98" s="4"/>
    </row>
    <row r="99" spans="1:7" s="5" customFormat="1" x14ac:dyDescent="0.25">
      <c r="A99" s="6"/>
      <c r="B99" s="8"/>
      <c r="C99" s="6"/>
      <c r="D99" s="6"/>
      <c r="E99" s="8"/>
      <c r="F99" s="9"/>
      <c r="G99" s="4"/>
    </row>
    <row r="100" spans="1:7" s="5" customFormat="1" x14ac:dyDescent="0.25">
      <c r="A100" s="6"/>
      <c r="B100" s="8"/>
      <c r="C100" s="6"/>
      <c r="D100" s="6"/>
      <c r="E100" s="8"/>
      <c r="F100" s="9"/>
      <c r="G100" s="4"/>
    </row>
    <row r="101" spans="1:7" s="5" customFormat="1" x14ac:dyDescent="0.25">
      <c r="A101" s="47"/>
      <c r="B101" s="53" t="s">
        <v>626</v>
      </c>
      <c r="C101" s="49"/>
      <c r="D101" s="50"/>
      <c r="E101" s="51"/>
      <c r="F101" s="52">
        <f>SUM(F52:F97)</f>
        <v>0</v>
      </c>
      <c r="G101" s="4"/>
    </row>
    <row r="102" spans="1:7" s="5" customFormat="1" x14ac:dyDescent="0.25">
      <c r="A102" s="6"/>
      <c r="B102" s="8"/>
      <c r="C102" s="6"/>
      <c r="D102" s="6"/>
      <c r="E102" s="8"/>
      <c r="F102" s="9"/>
      <c r="G102" s="4"/>
    </row>
    <row r="103" spans="1:7" s="5" customFormat="1" ht="15.6" x14ac:dyDescent="0.3">
      <c r="A103" s="6"/>
      <c r="B103" s="54" t="s">
        <v>641</v>
      </c>
      <c r="C103" s="6"/>
      <c r="D103" s="6"/>
      <c r="E103" s="8"/>
      <c r="F103" s="9"/>
      <c r="G103" s="4"/>
    </row>
    <row r="104" spans="1:7" s="5" customFormat="1" ht="15.6" x14ac:dyDescent="0.3">
      <c r="A104" s="6"/>
      <c r="B104" s="35" t="s">
        <v>391</v>
      </c>
      <c r="C104" s="55"/>
      <c r="D104" s="6"/>
      <c r="E104" s="8"/>
      <c r="F104" s="9"/>
      <c r="G104" s="4"/>
    </row>
    <row r="105" spans="1:7" s="5" customFormat="1" x14ac:dyDescent="0.25">
      <c r="A105" s="6"/>
      <c r="B105" s="8"/>
      <c r="C105" s="6"/>
      <c r="D105" s="6"/>
      <c r="E105" s="8"/>
      <c r="F105" s="9"/>
      <c r="G105" s="4"/>
    </row>
    <row r="106" spans="1:7" s="5" customFormat="1" x14ac:dyDescent="0.25">
      <c r="A106" s="6"/>
      <c r="B106" s="8" t="s">
        <v>682</v>
      </c>
      <c r="C106" s="6"/>
      <c r="D106" s="6"/>
      <c r="E106" s="8"/>
      <c r="F106" s="36">
        <f>F51</f>
        <v>0</v>
      </c>
      <c r="G106" s="4"/>
    </row>
    <row r="107" spans="1:7" s="5" customFormat="1" x14ac:dyDescent="0.25">
      <c r="A107" s="6"/>
      <c r="B107" s="8" t="s">
        <v>683</v>
      </c>
      <c r="C107" s="6"/>
      <c r="D107" s="6"/>
      <c r="E107" s="8"/>
      <c r="F107" s="36">
        <f>F101</f>
        <v>0</v>
      </c>
      <c r="G107" s="4"/>
    </row>
    <row r="108" spans="1:7" s="5" customFormat="1" x14ac:dyDescent="0.25">
      <c r="A108" s="6"/>
      <c r="B108" s="8"/>
      <c r="C108" s="6"/>
      <c r="D108" s="6"/>
      <c r="E108" s="8"/>
      <c r="F108" s="9"/>
      <c r="G108" s="4"/>
    </row>
    <row r="109" spans="1:7" s="5" customFormat="1" x14ac:dyDescent="0.25">
      <c r="A109" s="6"/>
      <c r="B109" s="8" t="s">
        <v>628</v>
      </c>
      <c r="C109" s="6"/>
      <c r="D109" s="6"/>
      <c r="E109" s="8"/>
      <c r="F109" s="57">
        <f>SUM(F106:F107)</f>
        <v>0</v>
      </c>
      <c r="G109" s="4"/>
    </row>
    <row r="110" spans="1:7" s="5" customFormat="1" ht="14.4" thickBot="1" x14ac:dyDescent="0.3">
      <c r="A110" s="34"/>
      <c r="B110" s="46"/>
      <c r="C110" s="34"/>
      <c r="D110" s="34"/>
      <c r="E110" s="46"/>
      <c r="F110" s="58"/>
      <c r="G110" s="4"/>
    </row>
    <row r="111" spans="1:7" s="5" customFormat="1" ht="14.4" thickTop="1" x14ac:dyDescent="0.25">
      <c r="A111" s="6"/>
      <c r="B111" s="8"/>
      <c r="C111" s="6"/>
      <c r="D111" s="6"/>
      <c r="E111" s="8"/>
      <c r="F111" s="9"/>
      <c r="G111" s="4"/>
    </row>
  </sheetData>
  <autoFilter ref="A1:F71" xr:uid="{00000000-0001-0000-0000-000000000000}"/>
  <mergeCells count="1">
    <mergeCell ref="F109:F110"/>
  </mergeCells>
  <phoneticPr fontId="8" type="noConversion"/>
  <pageMargins left="0.70866141732283472" right="0.70866141732283472" top="1.1417322834645669" bottom="0.74803149606299213" header="0.31496062992125984" footer="0.31496062992125984"/>
  <pageSetup paperSize="9" scale="75" fitToHeight="0" orientation="portrait" r:id="rId1"/>
  <headerFooter>
    <oddHeader>&amp;L&amp;"Calibri,Bold"LOLARDP_T02: &amp;"Calibri,Regular"Wits Faculty of Heath Science Library Redevelopment&amp;R&amp;G</oddHeader>
    <oddFooter>&amp;L&amp;10University of the Witwatersrand
Health Sciences Library Upgrade&amp;RBOQ/&amp;P</oddFooter>
  </headerFooter>
  <rowBreaks count="1" manualBreakCount="1">
    <brk id="51" max="5" man="1"/>
  </rowBreaks>
  <legacyDrawingHF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8679304-E2A6-42D9-AA02-92123E2C957A}">
  <dimension ref="A1:G97"/>
  <sheetViews>
    <sheetView zoomScale="98" zoomScaleNormal="98" zoomScaleSheetLayoutView="85" workbookViewId="0">
      <selection activeCell="A27" sqref="A27"/>
    </sheetView>
  </sheetViews>
  <sheetFormatPr defaultColWidth="8.88671875" defaultRowHeight="13.8" x14ac:dyDescent="0.25"/>
  <cols>
    <col min="1" max="1" width="10.6640625" style="6" customWidth="1"/>
    <col min="2" max="2" width="48.33203125" style="8" customWidth="1"/>
    <col min="3" max="3" width="10.6640625" style="6" customWidth="1"/>
    <col min="4" max="4" width="13" style="6" customWidth="1"/>
    <col min="5" max="5" width="13" style="8" customWidth="1"/>
    <col min="6" max="6" width="21" style="9" customWidth="1"/>
    <col min="7" max="7" width="8.88671875" style="4"/>
    <col min="8" max="16384" width="8.88671875" style="5"/>
  </cols>
  <sheetData>
    <row r="1" spans="1:6" x14ac:dyDescent="0.25">
      <c r="A1" s="1" t="s">
        <v>0</v>
      </c>
      <c r="B1" s="2" t="s">
        <v>1</v>
      </c>
      <c r="C1" s="1" t="s">
        <v>2</v>
      </c>
      <c r="D1" s="1" t="s">
        <v>3</v>
      </c>
      <c r="E1" s="2" t="s">
        <v>4</v>
      </c>
      <c r="F1" s="3" t="s">
        <v>5</v>
      </c>
    </row>
    <row r="3" spans="1:6" ht="17.399999999999999" x14ac:dyDescent="0.3">
      <c r="B3" s="27" t="s">
        <v>375</v>
      </c>
    </row>
    <row r="5" spans="1:6" ht="15.6" x14ac:dyDescent="0.3">
      <c r="B5" s="28" t="s">
        <v>336</v>
      </c>
    </row>
    <row r="7" spans="1:6" x14ac:dyDescent="0.25">
      <c r="B7" s="29" t="s">
        <v>337</v>
      </c>
      <c r="F7" s="12"/>
    </row>
    <row r="9" spans="1:6" x14ac:dyDescent="0.25">
      <c r="B9" s="30" t="s">
        <v>338</v>
      </c>
      <c r="F9" s="12"/>
    </row>
    <row r="11" spans="1:6" ht="55.2" x14ac:dyDescent="0.25">
      <c r="A11" s="17" t="s">
        <v>600</v>
      </c>
      <c r="B11" s="30" t="s">
        <v>339</v>
      </c>
      <c r="C11" s="14" t="s">
        <v>0</v>
      </c>
      <c r="D11" s="15">
        <v>1</v>
      </c>
      <c r="E11" s="16">
        <v>150000</v>
      </c>
      <c r="F11" s="12">
        <f>ROUND(D11*E11,2)</f>
        <v>150000</v>
      </c>
    </row>
    <row r="13" spans="1:6" x14ac:dyDescent="0.25">
      <c r="B13" s="30" t="s">
        <v>340</v>
      </c>
      <c r="F13" s="12"/>
    </row>
    <row r="15" spans="1:6" ht="41.4" x14ac:dyDescent="0.25">
      <c r="A15" s="17" t="s">
        <v>601</v>
      </c>
      <c r="B15" s="30" t="s">
        <v>341</v>
      </c>
      <c r="C15" s="14" t="s">
        <v>0</v>
      </c>
      <c r="D15" s="15">
        <v>1</v>
      </c>
      <c r="E15" s="16">
        <v>150000</v>
      </c>
      <c r="F15" s="12">
        <f>ROUND(D15*E15,2)</f>
        <v>150000</v>
      </c>
    </row>
    <row r="17" spans="1:6" ht="27.6" x14ac:dyDescent="0.25">
      <c r="B17" s="29" t="s">
        <v>342</v>
      </c>
      <c r="F17" s="12"/>
    </row>
    <row r="19" spans="1:6" x14ac:dyDescent="0.25">
      <c r="B19" s="30" t="s">
        <v>343</v>
      </c>
      <c r="F19" s="12"/>
    </row>
    <row r="21" spans="1:6" ht="41.4" x14ac:dyDescent="0.25">
      <c r="A21" s="17" t="s">
        <v>602</v>
      </c>
      <c r="B21" s="30" t="s">
        <v>344</v>
      </c>
      <c r="C21" s="14" t="s">
        <v>0</v>
      </c>
      <c r="D21" s="15">
        <v>1</v>
      </c>
      <c r="E21" s="16">
        <v>6740000</v>
      </c>
      <c r="F21" s="12">
        <f>ROUND(D21*E21,2)</f>
        <v>6740000</v>
      </c>
    </row>
    <row r="23" spans="1:6" x14ac:dyDescent="0.25">
      <c r="A23" s="17" t="s">
        <v>603</v>
      </c>
      <c r="B23" s="30" t="s">
        <v>345</v>
      </c>
      <c r="C23" s="14" t="s">
        <v>7</v>
      </c>
      <c r="D23" s="32"/>
      <c r="E23" s="16">
        <v>6740000</v>
      </c>
      <c r="F23" s="12">
        <f>ROUND(D23*E23,2)</f>
        <v>0</v>
      </c>
    </row>
    <row r="25" spans="1:6" x14ac:dyDescent="0.25">
      <c r="B25" s="30" t="s">
        <v>346</v>
      </c>
      <c r="F25" s="12"/>
    </row>
    <row r="27" spans="1:6" ht="41.4" x14ac:dyDescent="0.25">
      <c r="A27" s="17" t="s">
        <v>604</v>
      </c>
      <c r="B27" s="30" t="s">
        <v>686</v>
      </c>
      <c r="C27" s="14" t="s">
        <v>0</v>
      </c>
      <c r="D27" s="15">
        <v>1</v>
      </c>
      <c r="E27" s="16">
        <v>7810000</v>
      </c>
      <c r="F27" s="12">
        <f>ROUND(D27*E27,2)</f>
        <v>7810000</v>
      </c>
    </row>
    <row r="29" spans="1:6" x14ac:dyDescent="0.25">
      <c r="A29" s="17" t="s">
        <v>605</v>
      </c>
      <c r="B29" s="30" t="s">
        <v>345</v>
      </c>
      <c r="C29" s="14" t="s">
        <v>7</v>
      </c>
      <c r="D29" s="32"/>
      <c r="E29" s="16">
        <v>7810000</v>
      </c>
      <c r="F29" s="12">
        <f>ROUND(D29*E29,2)</f>
        <v>0</v>
      </c>
    </row>
    <row r="31" spans="1:6" x14ac:dyDescent="0.25">
      <c r="B31" s="30" t="s">
        <v>347</v>
      </c>
      <c r="F31" s="12"/>
    </row>
    <row r="33" spans="1:7" ht="27.6" x14ac:dyDescent="0.25">
      <c r="A33" s="17" t="s">
        <v>606</v>
      </c>
      <c r="B33" s="30" t="s">
        <v>348</v>
      </c>
      <c r="C33" s="14" t="s">
        <v>0</v>
      </c>
      <c r="D33" s="15">
        <v>1</v>
      </c>
      <c r="E33" s="16">
        <v>2050000</v>
      </c>
      <c r="F33" s="12">
        <f>ROUND(D33*E33,2)</f>
        <v>2050000</v>
      </c>
    </row>
    <row r="35" spans="1:7" x14ac:dyDescent="0.25">
      <c r="A35" s="17" t="s">
        <v>607</v>
      </c>
      <c r="B35" s="30" t="s">
        <v>345</v>
      </c>
      <c r="C35" s="14" t="s">
        <v>7</v>
      </c>
      <c r="D35" s="32"/>
      <c r="E35" s="16">
        <v>2050000</v>
      </c>
      <c r="F35" s="12">
        <f>ROUND(D35*E35,2)</f>
        <v>0</v>
      </c>
    </row>
    <row r="37" spans="1:7" x14ac:dyDescent="0.25">
      <c r="B37" s="30" t="s">
        <v>349</v>
      </c>
      <c r="F37" s="12"/>
    </row>
    <row r="39" spans="1:7" ht="41.4" x14ac:dyDescent="0.25">
      <c r="A39" s="17" t="s">
        <v>608</v>
      </c>
      <c r="B39" s="30" t="s">
        <v>350</v>
      </c>
      <c r="C39" s="14" t="s">
        <v>0</v>
      </c>
      <c r="D39" s="15">
        <v>1</v>
      </c>
      <c r="E39" s="16">
        <v>2240000</v>
      </c>
      <c r="F39" s="12">
        <f>ROUND(D39*E39,2)</f>
        <v>2240000</v>
      </c>
    </row>
    <row r="41" spans="1:7" x14ac:dyDescent="0.25">
      <c r="A41" s="17" t="s">
        <v>609</v>
      </c>
      <c r="B41" s="30" t="s">
        <v>345</v>
      </c>
      <c r="C41" s="14" t="s">
        <v>7</v>
      </c>
      <c r="D41" s="32"/>
      <c r="E41" s="16">
        <v>2240000</v>
      </c>
      <c r="F41" s="12">
        <f>ROUND(D41*E41,2)</f>
        <v>0</v>
      </c>
    </row>
    <row r="43" spans="1:7" x14ac:dyDescent="0.25">
      <c r="B43" s="30" t="s">
        <v>351</v>
      </c>
      <c r="F43" s="12"/>
    </row>
    <row r="45" spans="1:7" x14ac:dyDescent="0.25">
      <c r="A45" s="47"/>
      <c r="B45" s="53" t="s">
        <v>626</v>
      </c>
      <c r="C45" s="49"/>
      <c r="D45" s="50"/>
      <c r="E45" s="51"/>
      <c r="F45" s="52">
        <f>SUM(F11:F43)</f>
        <v>19140000</v>
      </c>
      <c r="G45" s="5"/>
    </row>
    <row r="46" spans="1:7" ht="41.4" x14ac:dyDescent="0.25">
      <c r="A46" s="17" t="s">
        <v>610</v>
      </c>
      <c r="B46" s="30" t="s">
        <v>352</v>
      </c>
      <c r="C46" s="14" t="s">
        <v>298</v>
      </c>
      <c r="D46" s="15">
        <v>1</v>
      </c>
      <c r="E46" s="16">
        <v>700000</v>
      </c>
      <c r="F46" s="12">
        <f>ROUND(D46*E46,2)</f>
        <v>700000</v>
      </c>
    </row>
    <row r="47" spans="1:7" x14ac:dyDescent="0.25">
      <c r="A47" s="17"/>
      <c r="B47" s="30"/>
      <c r="C47" s="14"/>
      <c r="D47" s="32"/>
      <c r="E47" s="16"/>
      <c r="F47" s="12"/>
    </row>
    <row r="48" spans="1:7" x14ac:dyDescent="0.25">
      <c r="A48" s="17" t="s">
        <v>611</v>
      </c>
      <c r="B48" s="30" t="s">
        <v>345</v>
      </c>
      <c r="C48" s="14" t="s">
        <v>7</v>
      </c>
      <c r="D48" s="32"/>
      <c r="E48" s="16">
        <v>700000</v>
      </c>
      <c r="F48" s="12">
        <f>ROUND(D48*E48,2)</f>
        <v>0</v>
      </c>
    </row>
    <row r="50" spans="1:6" ht="41.4" x14ac:dyDescent="0.25">
      <c r="A50" s="17" t="s">
        <v>612</v>
      </c>
      <c r="B50" s="30" t="s">
        <v>353</v>
      </c>
      <c r="C50" s="14" t="s">
        <v>298</v>
      </c>
      <c r="D50" s="15">
        <v>1</v>
      </c>
      <c r="E50" s="16">
        <v>200000</v>
      </c>
      <c r="F50" s="12">
        <f>ROUND(D50*E50,2)</f>
        <v>200000</v>
      </c>
    </row>
    <row r="52" spans="1:6" x14ac:dyDescent="0.25">
      <c r="A52" s="17" t="s">
        <v>613</v>
      </c>
      <c r="B52" s="30" t="s">
        <v>345</v>
      </c>
      <c r="C52" s="14" t="s">
        <v>7</v>
      </c>
      <c r="D52" s="32"/>
      <c r="E52" s="16">
        <v>200000</v>
      </c>
      <c r="F52" s="12">
        <f>ROUND(D52*E52,2)</f>
        <v>0</v>
      </c>
    </row>
    <row r="54" spans="1:6" ht="41.4" x14ac:dyDescent="0.25">
      <c r="A54" s="17" t="s">
        <v>614</v>
      </c>
      <c r="B54" s="30" t="s">
        <v>354</v>
      </c>
      <c r="C54" s="14" t="s">
        <v>298</v>
      </c>
      <c r="D54" s="15">
        <v>1</v>
      </c>
      <c r="E54" s="16">
        <v>85000</v>
      </c>
      <c r="F54" s="12">
        <f>ROUND(D54*E54,2)</f>
        <v>85000</v>
      </c>
    </row>
    <row r="56" spans="1:6" x14ac:dyDescent="0.25">
      <c r="A56" s="17" t="s">
        <v>615</v>
      </c>
      <c r="B56" s="30" t="s">
        <v>345</v>
      </c>
      <c r="C56" s="14" t="s">
        <v>7</v>
      </c>
      <c r="D56" s="32"/>
      <c r="E56" s="16">
        <v>85000</v>
      </c>
      <c r="F56" s="12">
        <f>ROUND(D56*E56,2)</f>
        <v>0</v>
      </c>
    </row>
    <row r="58" spans="1:6" ht="55.2" x14ac:dyDescent="0.25">
      <c r="A58" s="17" t="s">
        <v>616</v>
      </c>
      <c r="B58" s="30" t="s">
        <v>355</v>
      </c>
      <c r="C58" s="14" t="s">
        <v>298</v>
      </c>
      <c r="D58" s="15">
        <v>1</v>
      </c>
      <c r="E58" s="16">
        <v>200000</v>
      </c>
      <c r="F58" s="12">
        <f>ROUND(D58*E58,2)</f>
        <v>200000</v>
      </c>
    </row>
    <row r="60" spans="1:6" x14ac:dyDescent="0.25">
      <c r="A60" s="17" t="s">
        <v>617</v>
      </c>
      <c r="B60" s="30" t="s">
        <v>345</v>
      </c>
      <c r="C60" s="14" t="s">
        <v>7</v>
      </c>
      <c r="D60" s="32"/>
      <c r="E60" s="16">
        <v>200000</v>
      </c>
      <c r="F60" s="12">
        <f>ROUND(D60*E60,2)</f>
        <v>0</v>
      </c>
    </row>
    <row r="62" spans="1:6" ht="41.4" x14ac:dyDescent="0.25">
      <c r="A62" s="17" t="s">
        <v>618</v>
      </c>
      <c r="B62" s="30" t="s">
        <v>356</v>
      </c>
      <c r="C62" s="14" t="s">
        <v>298</v>
      </c>
      <c r="D62" s="15">
        <v>1</v>
      </c>
      <c r="E62" s="16">
        <v>75000</v>
      </c>
      <c r="F62" s="12">
        <f>ROUND(D62*E62,2)</f>
        <v>75000</v>
      </c>
    </row>
    <row r="64" spans="1:6" x14ac:dyDescent="0.25">
      <c r="A64" s="17" t="s">
        <v>619</v>
      </c>
      <c r="B64" s="30" t="s">
        <v>345</v>
      </c>
      <c r="C64" s="14" t="s">
        <v>7</v>
      </c>
      <c r="D64" s="32"/>
      <c r="E64" s="16">
        <v>75000</v>
      </c>
      <c r="F64" s="12">
        <f>ROUND(D64*E64,2)</f>
        <v>0</v>
      </c>
    </row>
    <row r="66" spans="1:6" ht="41.4" x14ac:dyDescent="0.25">
      <c r="A66" s="17" t="s">
        <v>620</v>
      </c>
      <c r="B66" s="30" t="s">
        <v>357</v>
      </c>
      <c r="C66" s="14" t="s">
        <v>298</v>
      </c>
      <c r="D66" s="15">
        <v>1</v>
      </c>
      <c r="E66" s="16">
        <v>75000</v>
      </c>
      <c r="F66" s="12">
        <f>ROUND(D66*E66,2)</f>
        <v>75000</v>
      </c>
    </row>
    <row r="68" spans="1:6" x14ac:dyDescent="0.25">
      <c r="A68" s="17" t="s">
        <v>621</v>
      </c>
      <c r="B68" s="30" t="s">
        <v>345</v>
      </c>
      <c r="C68" s="14" t="s">
        <v>7</v>
      </c>
      <c r="D68" s="32"/>
      <c r="E68" s="16">
        <v>75000</v>
      </c>
      <c r="F68" s="12"/>
    </row>
    <row r="70" spans="1:6" ht="41.4" x14ac:dyDescent="0.25">
      <c r="A70" s="17" t="s">
        <v>622</v>
      </c>
      <c r="B70" s="30" t="s">
        <v>358</v>
      </c>
      <c r="C70" s="14" t="s">
        <v>298</v>
      </c>
      <c r="D70" s="15">
        <v>1</v>
      </c>
      <c r="E70" s="16">
        <v>400000</v>
      </c>
      <c r="F70" s="12">
        <f>ROUND(D70*E70,2)</f>
        <v>400000</v>
      </c>
    </row>
    <row r="71" spans="1:6" x14ac:dyDescent="0.25">
      <c r="A71" s="17"/>
      <c r="B71" s="30"/>
      <c r="C71" s="14"/>
      <c r="D71" s="15"/>
      <c r="E71" s="16"/>
      <c r="F71" s="12"/>
    </row>
    <row r="72" spans="1:6" x14ac:dyDescent="0.25">
      <c r="A72" s="17" t="s">
        <v>623</v>
      </c>
      <c r="B72" s="30" t="s">
        <v>345</v>
      </c>
      <c r="C72" s="14" t="s">
        <v>7</v>
      </c>
      <c r="D72" s="32"/>
      <c r="E72" s="16">
        <v>400000</v>
      </c>
      <c r="F72" s="12">
        <f>ROUND(D72*E72,2)</f>
        <v>0</v>
      </c>
    </row>
    <row r="74" spans="1:6" x14ac:dyDescent="0.25">
      <c r="B74" s="30" t="s">
        <v>359</v>
      </c>
      <c r="F74" s="12"/>
    </row>
    <row r="76" spans="1:6" ht="27.6" x14ac:dyDescent="0.25">
      <c r="A76" s="17" t="s">
        <v>624</v>
      </c>
      <c r="B76" s="30" t="s">
        <v>360</v>
      </c>
      <c r="C76" s="14" t="s">
        <v>0</v>
      </c>
      <c r="D76" s="15">
        <v>1</v>
      </c>
      <c r="E76" s="16">
        <v>50000</v>
      </c>
      <c r="F76" s="12">
        <f>ROUND(D76*E76,2)</f>
        <v>50000</v>
      </c>
    </row>
    <row r="78" spans="1:6" x14ac:dyDescent="0.25">
      <c r="A78" s="17" t="s">
        <v>625</v>
      </c>
      <c r="B78" s="30" t="s">
        <v>361</v>
      </c>
      <c r="C78" s="14" t="s">
        <v>7</v>
      </c>
      <c r="D78" s="32"/>
      <c r="E78" s="16">
        <v>50000</v>
      </c>
      <c r="F78" s="12">
        <f>ROUND(D78*E78,2)</f>
        <v>0</v>
      </c>
    </row>
    <row r="79" spans="1:6" x14ac:dyDescent="0.25">
      <c r="A79" s="17"/>
      <c r="B79" s="30"/>
      <c r="C79" s="14"/>
      <c r="D79" s="32"/>
      <c r="E79" s="16"/>
      <c r="F79" s="12"/>
    </row>
    <row r="80" spans="1:6" x14ac:dyDescent="0.25">
      <c r="A80" s="17"/>
      <c r="B80" s="30"/>
      <c r="C80" s="14"/>
      <c r="D80" s="32"/>
      <c r="E80" s="16"/>
      <c r="F80" s="12"/>
    </row>
    <row r="81" spans="1:6" x14ac:dyDescent="0.25">
      <c r="A81" s="17"/>
      <c r="B81" s="30"/>
      <c r="C81" s="14"/>
      <c r="D81" s="32"/>
      <c r="E81" s="16"/>
      <c r="F81" s="12"/>
    </row>
    <row r="82" spans="1:6" x14ac:dyDescent="0.25">
      <c r="A82" s="17"/>
      <c r="B82" s="30"/>
      <c r="C82" s="14"/>
      <c r="D82" s="32"/>
      <c r="E82" s="16"/>
      <c r="F82" s="12"/>
    </row>
    <row r="83" spans="1:6" x14ac:dyDescent="0.25">
      <c r="A83" s="17"/>
      <c r="B83" s="30"/>
      <c r="C83" s="14"/>
      <c r="D83" s="32"/>
      <c r="E83" s="16"/>
      <c r="F83" s="12"/>
    </row>
    <row r="84" spans="1:6" x14ac:dyDescent="0.25">
      <c r="A84" s="17"/>
      <c r="B84" s="30"/>
      <c r="C84" s="14"/>
      <c r="D84" s="32"/>
      <c r="E84" s="16"/>
      <c r="F84" s="12"/>
    </row>
    <row r="85" spans="1:6" x14ac:dyDescent="0.25">
      <c r="A85" s="17"/>
      <c r="B85" s="30"/>
      <c r="C85" s="14"/>
      <c r="D85" s="32"/>
      <c r="E85" s="16"/>
      <c r="F85" s="12"/>
    </row>
    <row r="86" spans="1:6" x14ac:dyDescent="0.25">
      <c r="A86" s="17"/>
      <c r="B86" s="30"/>
      <c r="C86" s="14"/>
      <c r="D86" s="32"/>
      <c r="E86" s="16"/>
      <c r="F86" s="12"/>
    </row>
    <row r="87" spans="1:6" x14ac:dyDescent="0.25">
      <c r="A87" s="17"/>
      <c r="B87" s="30"/>
      <c r="C87" s="14"/>
      <c r="D87" s="32"/>
      <c r="E87" s="16"/>
      <c r="F87" s="12"/>
    </row>
    <row r="88" spans="1:6" x14ac:dyDescent="0.25">
      <c r="A88" s="47"/>
      <c r="B88" s="53" t="s">
        <v>626</v>
      </c>
      <c r="C88" s="49"/>
      <c r="D88" s="50"/>
      <c r="E88" s="51"/>
      <c r="F88" s="52">
        <f>SUM(F46:F86)</f>
        <v>1785000</v>
      </c>
    </row>
    <row r="89" spans="1:6" ht="15.6" x14ac:dyDescent="0.3">
      <c r="B89" s="54" t="s">
        <v>642</v>
      </c>
    </row>
    <row r="90" spans="1:6" ht="15.6" x14ac:dyDescent="0.3">
      <c r="B90" s="35" t="s">
        <v>392</v>
      </c>
      <c r="C90" s="55"/>
    </row>
    <row r="92" spans="1:6" x14ac:dyDescent="0.25">
      <c r="B92" s="8" t="s">
        <v>684</v>
      </c>
      <c r="F92" s="36">
        <f>F45</f>
        <v>19140000</v>
      </c>
    </row>
    <row r="93" spans="1:6" x14ac:dyDescent="0.25">
      <c r="B93" s="8" t="s">
        <v>685</v>
      </c>
      <c r="F93" s="36">
        <f>F88</f>
        <v>1785000</v>
      </c>
    </row>
    <row r="95" spans="1:6" x14ac:dyDescent="0.25">
      <c r="B95" s="8" t="s">
        <v>628</v>
      </c>
      <c r="F95" s="57">
        <f>SUM(F92:F93)</f>
        <v>20925000</v>
      </c>
    </row>
    <row r="96" spans="1:6" ht="14.4" thickBot="1" x14ac:dyDescent="0.3">
      <c r="A96" s="34"/>
      <c r="B96" s="46"/>
      <c r="C96" s="34"/>
      <c r="D96" s="34"/>
      <c r="E96" s="46"/>
      <c r="F96" s="58"/>
    </row>
    <row r="97" ht="14.4" thickTop="1" x14ac:dyDescent="0.25"/>
  </sheetData>
  <autoFilter ref="A1:F88" xr:uid="{00000000-0001-0000-0000-000000000000}"/>
  <mergeCells count="1">
    <mergeCell ref="F95:F96"/>
  </mergeCells>
  <phoneticPr fontId="1" type="noConversion"/>
  <pageMargins left="0.70866141732283472" right="0.70866141732283472" top="1.1417322834645669" bottom="0.74803149606299213" header="0.31496062992125984" footer="0.31496062992125984"/>
  <pageSetup paperSize="9" scale="72" fitToHeight="0" orientation="portrait" r:id="rId1"/>
  <headerFooter>
    <oddHeader>&amp;L&amp;"Calibri,Bold"LOLARDP_T02: &amp;"Calibri,Regular"Wits Faculty of Heath Science Library Redevelopment&amp;R&amp;G</oddHeader>
    <oddFooter>&amp;L&amp;10University of the Witwatersrand
Health Sciences Library Upgrade&amp;RBOQ/&amp;P</oddFooter>
  </headerFooter>
  <rowBreaks count="1" manualBreakCount="1">
    <brk id="45" max="5" man="1"/>
  </rowBreaks>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57F630-538A-4D08-A5BC-B57760636D17}">
  <dimension ref="A1:G62"/>
  <sheetViews>
    <sheetView zoomScaleNormal="100" workbookViewId="0">
      <selection activeCell="A27" sqref="A27"/>
    </sheetView>
  </sheetViews>
  <sheetFormatPr defaultColWidth="8.88671875" defaultRowHeight="13.8" x14ac:dyDescent="0.25"/>
  <cols>
    <col min="1" max="1" width="10.6640625" style="4" customWidth="1"/>
    <col min="2" max="2" width="40.6640625" style="4" customWidth="1"/>
    <col min="3" max="3" width="10.6640625" style="4" customWidth="1"/>
    <col min="4" max="5" width="13" style="4" customWidth="1"/>
    <col min="6" max="6" width="21.109375" style="4" customWidth="1"/>
    <col min="7" max="16384" width="8.88671875" style="4"/>
  </cols>
  <sheetData>
    <row r="1" spans="1:7" s="5" customFormat="1" x14ac:dyDescent="0.25">
      <c r="A1" s="1" t="s">
        <v>0</v>
      </c>
      <c r="B1" s="18" t="s">
        <v>1</v>
      </c>
      <c r="C1" s="1" t="s">
        <v>2</v>
      </c>
      <c r="D1" s="18" t="s">
        <v>3</v>
      </c>
      <c r="E1" s="2" t="s">
        <v>4</v>
      </c>
      <c r="F1" s="3" t="s">
        <v>5</v>
      </c>
      <c r="G1" s="4"/>
    </row>
    <row r="2" spans="1:7" s="5" customFormat="1" ht="17.399999999999999" x14ac:dyDescent="0.3">
      <c r="A2" s="6"/>
      <c r="B2" s="22" t="s">
        <v>362</v>
      </c>
      <c r="C2" s="6"/>
      <c r="D2" s="4"/>
      <c r="E2" s="8"/>
      <c r="F2" s="9"/>
      <c r="G2" s="4"/>
    </row>
    <row r="3" spans="1:7" s="5" customFormat="1" x14ac:dyDescent="0.25">
      <c r="A3" s="6"/>
      <c r="B3" s="4"/>
      <c r="C3" s="6"/>
      <c r="D3" s="4"/>
      <c r="E3" s="8"/>
      <c r="F3" s="9"/>
      <c r="G3" s="4"/>
    </row>
    <row r="4" spans="1:7" s="5" customFormat="1" ht="15.6" x14ac:dyDescent="0.3">
      <c r="A4" s="6"/>
      <c r="B4" s="23" t="s">
        <v>6</v>
      </c>
      <c r="C4" s="6"/>
      <c r="D4" s="4"/>
      <c r="E4" s="8"/>
      <c r="F4" s="9"/>
      <c r="G4" s="4"/>
    </row>
    <row r="5" spans="1:7" s="5" customFormat="1" x14ac:dyDescent="0.25">
      <c r="A5" s="6"/>
      <c r="B5" s="4"/>
      <c r="C5" s="6"/>
      <c r="D5" s="4"/>
      <c r="E5" s="8"/>
      <c r="F5" s="9"/>
      <c r="G5" s="4"/>
    </row>
    <row r="6" spans="1:7" s="5" customFormat="1" x14ac:dyDescent="0.25">
      <c r="A6" s="41" t="s">
        <v>393</v>
      </c>
      <c r="B6" s="24" t="s">
        <v>646</v>
      </c>
      <c r="C6" s="14" t="s">
        <v>298</v>
      </c>
      <c r="D6" s="25">
        <v>1</v>
      </c>
      <c r="E6" s="8"/>
      <c r="F6" s="12">
        <f>ROUND(D6*E6,2)</f>
        <v>0</v>
      </c>
      <c r="G6" s="4"/>
    </row>
    <row r="7" spans="1:7" s="5" customFormat="1" x14ac:dyDescent="0.25">
      <c r="A7" s="6"/>
      <c r="B7" s="4"/>
      <c r="C7" s="6"/>
      <c r="D7" s="4"/>
      <c r="E7" s="8"/>
      <c r="F7" s="9"/>
      <c r="G7" s="4"/>
    </row>
    <row r="8" spans="1:7" s="5" customFormat="1" x14ac:dyDescent="0.25">
      <c r="A8" s="41" t="s">
        <v>394</v>
      </c>
      <c r="B8" s="24" t="s">
        <v>647</v>
      </c>
      <c r="C8" s="14" t="s">
        <v>648</v>
      </c>
      <c r="D8" s="25">
        <v>1</v>
      </c>
      <c r="E8" s="8"/>
      <c r="F8" s="12">
        <f>ROUND(D8*E8,2)</f>
        <v>0</v>
      </c>
      <c r="G8" s="4"/>
    </row>
    <row r="9" spans="1:7" s="5" customFormat="1" x14ac:dyDescent="0.25">
      <c r="A9" s="41"/>
      <c r="B9" s="24"/>
      <c r="C9" s="14"/>
      <c r="D9" s="25"/>
      <c r="E9" s="8"/>
      <c r="F9" s="12"/>
      <c r="G9" s="4"/>
    </row>
    <row r="10" spans="1:7" s="5" customFormat="1" x14ac:dyDescent="0.25">
      <c r="A10" s="42" t="s">
        <v>651</v>
      </c>
      <c r="B10" s="24" t="s">
        <v>649</v>
      </c>
      <c r="C10" s="14" t="s">
        <v>298</v>
      </c>
      <c r="D10" s="25">
        <v>1</v>
      </c>
      <c r="E10" s="8"/>
      <c r="F10" s="12">
        <f>ROUND(D10*E10,2)</f>
        <v>0</v>
      </c>
      <c r="G10" s="4"/>
    </row>
    <row r="11" spans="1:7" s="5" customFormat="1" x14ac:dyDescent="0.25">
      <c r="A11" s="41"/>
      <c r="B11" s="24"/>
      <c r="C11" s="14"/>
      <c r="D11" s="25"/>
      <c r="E11" s="8"/>
      <c r="F11" s="12"/>
      <c r="G11" s="4"/>
    </row>
    <row r="12" spans="1:7" s="5" customFormat="1" x14ac:dyDescent="0.25">
      <c r="A12" s="41" t="s">
        <v>652</v>
      </c>
      <c r="B12" s="24" t="s">
        <v>650</v>
      </c>
      <c r="C12" s="14" t="s">
        <v>298</v>
      </c>
      <c r="D12" s="25">
        <v>1</v>
      </c>
      <c r="E12" s="8"/>
      <c r="F12" s="12">
        <f>ROUND(D12*E12,2)</f>
        <v>0</v>
      </c>
      <c r="G12" s="4"/>
    </row>
    <row r="13" spans="1:7" s="5" customFormat="1" x14ac:dyDescent="0.25">
      <c r="A13" s="41"/>
      <c r="B13" s="24"/>
      <c r="C13" s="14"/>
      <c r="D13" s="25"/>
      <c r="E13" s="8"/>
      <c r="F13" s="12"/>
      <c r="G13" s="4"/>
    </row>
    <row r="14" spans="1:7" s="5" customFormat="1" x14ac:dyDescent="0.25">
      <c r="A14" s="41"/>
      <c r="B14" s="24"/>
      <c r="C14" s="14"/>
      <c r="D14" s="25"/>
      <c r="E14" s="8"/>
      <c r="F14" s="12"/>
      <c r="G14" s="4"/>
    </row>
    <row r="15" spans="1:7" s="5" customFormat="1" x14ac:dyDescent="0.25">
      <c r="A15" s="41"/>
      <c r="B15" s="24"/>
      <c r="C15" s="14"/>
      <c r="D15" s="25"/>
      <c r="E15" s="8"/>
      <c r="F15" s="12"/>
      <c r="G15" s="4"/>
    </row>
    <row r="16" spans="1:7" s="5" customFormat="1" x14ac:dyDescent="0.25">
      <c r="A16" s="41"/>
      <c r="B16" s="24"/>
      <c r="C16" s="14"/>
      <c r="D16" s="25"/>
      <c r="E16" s="8"/>
      <c r="F16" s="12"/>
      <c r="G16" s="4"/>
    </row>
    <row r="17" spans="1:7" s="5" customFormat="1" x14ac:dyDescent="0.25">
      <c r="A17" s="41"/>
      <c r="B17" s="24"/>
      <c r="C17" s="14"/>
      <c r="D17" s="25"/>
      <c r="E17" s="8"/>
      <c r="F17" s="12"/>
      <c r="G17" s="4"/>
    </row>
    <row r="18" spans="1:7" s="5" customFormat="1" x14ac:dyDescent="0.25">
      <c r="A18" s="41"/>
      <c r="B18" s="24"/>
      <c r="C18" s="14"/>
      <c r="D18" s="25"/>
      <c r="E18" s="8"/>
      <c r="F18" s="12"/>
      <c r="G18" s="4"/>
    </row>
    <row r="19" spans="1:7" s="5" customFormat="1" x14ac:dyDescent="0.25">
      <c r="A19" s="41"/>
      <c r="B19" s="24"/>
      <c r="C19" s="14"/>
      <c r="D19" s="25"/>
      <c r="E19" s="8"/>
      <c r="F19" s="12"/>
      <c r="G19" s="4"/>
    </row>
    <row r="20" spans="1:7" s="5" customFormat="1" x14ac:dyDescent="0.25">
      <c r="A20" s="41"/>
      <c r="B20" s="24"/>
      <c r="C20" s="14"/>
      <c r="D20" s="25"/>
      <c r="E20" s="8"/>
      <c r="F20" s="12"/>
      <c r="G20" s="4"/>
    </row>
    <row r="21" spans="1:7" s="5" customFormat="1" x14ac:dyDescent="0.25">
      <c r="A21" s="41"/>
      <c r="B21" s="24"/>
      <c r="C21" s="14"/>
      <c r="D21" s="25"/>
      <c r="E21" s="8"/>
      <c r="F21" s="12"/>
      <c r="G21" s="4"/>
    </row>
    <row r="22" spans="1:7" s="5" customFormat="1" x14ac:dyDescent="0.25">
      <c r="A22" s="41"/>
      <c r="B22" s="24"/>
      <c r="C22" s="14"/>
      <c r="D22" s="25"/>
      <c r="E22" s="8"/>
      <c r="F22" s="12"/>
      <c r="G22" s="4"/>
    </row>
    <row r="23" spans="1:7" s="5" customFormat="1" x14ac:dyDescent="0.25">
      <c r="A23" s="41"/>
      <c r="B23" s="24"/>
      <c r="C23" s="14"/>
      <c r="D23" s="25"/>
      <c r="E23" s="8"/>
      <c r="F23" s="12"/>
      <c r="G23" s="4"/>
    </row>
    <row r="24" spans="1:7" s="5" customFormat="1" x14ac:dyDescent="0.25">
      <c r="A24" s="41"/>
      <c r="B24" s="24"/>
      <c r="C24" s="14"/>
      <c r="D24" s="25"/>
      <c r="E24" s="8"/>
      <c r="F24" s="12"/>
      <c r="G24" s="4"/>
    </row>
    <row r="25" spans="1:7" s="5" customFormat="1" x14ac:dyDescent="0.25">
      <c r="A25" s="41"/>
      <c r="B25" s="24"/>
      <c r="C25" s="14"/>
      <c r="D25" s="25"/>
      <c r="E25" s="8"/>
      <c r="F25" s="12"/>
      <c r="G25" s="4"/>
    </row>
    <row r="26" spans="1:7" s="5" customFormat="1" x14ac:dyDescent="0.25">
      <c r="A26" s="41"/>
      <c r="B26" s="24"/>
      <c r="C26" s="14"/>
      <c r="D26" s="25"/>
      <c r="E26" s="8"/>
      <c r="F26" s="12"/>
      <c r="G26" s="4"/>
    </row>
    <row r="27" spans="1:7" s="5" customFormat="1" x14ac:dyDescent="0.25">
      <c r="A27" s="41"/>
      <c r="B27" s="24"/>
      <c r="C27" s="14"/>
      <c r="D27" s="25"/>
      <c r="E27" s="8"/>
      <c r="F27" s="12"/>
      <c r="G27" s="4"/>
    </row>
    <row r="28" spans="1:7" s="5" customFormat="1" x14ac:dyDescent="0.25">
      <c r="A28" s="41"/>
      <c r="B28" s="24"/>
      <c r="C28" s="14"/>
      <c r="D28" s="25"/>
      <c r="E28" s="8"/>
      <c r="F28" s="12"/>
      <c r="G28" s="4"/>
    </row>
    <row r="29" spans="1:7" s="5" customFormat="1" x14ac:dyDescent="0.25">
      <c r="A29" s="41"/>
      <c r="B29" s="24"/>
      <c r="C29" s="14"/>
      <c r="D29" s="25"/>
      <c r="E29" s="8"/>
      <c r="F29" s="12"/>
      <c r="G29" s="4"/>
    </row>
    <row r="30" spans="1:7" s="5" customFormat="1" x14ac:dyDescent="0.25">
      <c r="A30" s="41"/>
      <c r="B30" s="24"/>
      <c r="C30" s="14"/>
      <c r="D30" s="25"/>
      <c r="E30" s="8"/>
      <c r="F30" s="12"/>
      <c r="G30" s="4"/>
    </row>
    <row r="31" spans="1:7" s="5" customFormat="1" x14ac:dyDescent="0.25">
      <c r="A31" s="41"/>
      <c r="B31" s="24"/>
      <c r="C31" s="14"/>
      <c r="D31" s="25"/>
      <c r="E31" s="8"/>
      <c r="F31" s="12"/>
      <c r="G31" s="4"/>
    </row>
    <row r="32" spans="1:7" s="5" customFormat="1" x14ac:dyDescent="0.25">
      <c r="A32" s="41"/>
      <c r="B32" s="24"/>
      <c r="C32" s="14"/>
      <c r="D32" s="25"/>
      <c r="E32" s="8"/>
      <c r="F32" s="12"/>
      <c r="G32" s="4"/>
    </row>
    <row r="33" spans="1:7" s="5" customFormat="1" x14ac:dyDescent="0.25">
      <c r="A33" s="41"/>
      <c r="B33" s="24"/>
      <c r="C33" s="14"/>
      <c r="D33" s="25"/>
      <c r="E33" s="8"/>
      <c r="F33" s="12"/>
      <c r="G33" s="4"/>
    </row>
    <row r="34" spans="1:7" s="5" customFormat="1" x14ac:dyDescent="0.25">
      <c r="A34" s="41"/>
      <c r="B34" s="24"/>
      <c r="C34" s="14"/>
      <c r="D34" s="25"/>
      <c r="E34" s="8"/>
      <c r="F34" s="12"/>
      <c r="G34" s="4"/>
    </row>
    <row r="35" spans="1:7" s="5" customFormat="1" x14ac:dyDescent="0.25">
      <c r="A35" s="41"/>
      <c r="B35" s="24"/>
      <c r="C35" s="14"/>
      <c r="D35" s="25"/>
      <c r="E35" s="8"/>
      <c r="F35" s="12"/>
      <c r="G35" s="4"/>
    </row>
    <row r="36" spans="1:7" s="5" customFormat="1" x14ac:dyDescent="0.25">
      <c r="A36" s="41"/>
      <c r="B36" s="24"/>
      <c r="C36" s="14"/>
      <c r="D36" s="25"/>
      <c r="E36" s="8"/>
      <c r="F36" s="12"/>
      <c r="G36" s="4"/>
    </row>
    <row r="37" spans="1:7" s="5" customFormat="1" x14ac:dyDescent="0.25">
      <c r="A37" s="41"/>
      <c r="B37" s="24"/>
      <c r="C37" s="14"/>
      <c r="D37" s="25"/>
      <c r="E37" s="8"/>
      <c r="F37" s="12"/>
      <c r="G37" s="4"/>
    </row>
    <row r="38" spans="1:7" s="5" customFormat="1" x14ac:dyDescent="0.25">
      <c r="A38" s="41"/>
      <c r="B38" s="24"/>
      <c r="C38" s="14"/>
      <c r="D38" s="25"/>
      <c r="E38" s="8"/>
      <c r="F38" s="12"/>
      <c r="G38" s="4"/>
    </row>
    <row r="39" spans="1:7" s="5" customFormat="1" x14ac:dyDescent="0.25">
      <c r="A39" s="41"/>
      <c r="B39" s="24"/>
      <c r="C39" s="14"/>
      <c r="D39" s="25"/>
      <c r="E39" s="8"/>
      <c r="F39" s="12"/>
      <c r="G39" s="4"/>
    </row>
    <row r="40" spans="1:7" s="5" customFormat="1" x14ac:dyDescent="0.25">
      <c r="A40" s="41"/>
      <c r="B40" s="24"/>
      <c r="C40" s="14"/>
      <c r="D40" s="25"/>
      <c r="E40" s="8"/>
      <c r="F40" s="12"/>
      <c r="G40" s="4"/>
    </row>
    <row r="41" spans="1:7" s="5" customFormat="1" x14ac:dyDescent="0.25">
      <c r="A41" s="41"/>
      <c r="B41" s="24"/>
      <c r="C41" s="14"/>
      <c r="D41" s="25"/>
      <c r="E41" s="8"/>
      <c r="F41" s="12"/>
      <c r="G41" s="4"/>
    </row>
    <row r="42" spans="1:7" s="5" customFormat="1" x14ac:dyDescent="0.25">
      <c r="A42" s="41"/>
      <c r="B42" s="24"/>
      <c r="C42" s="14"/>
      <c r="D42" s="25"/>
      <c r="E42" s="8"/>
      <c r="F42" s="12"/>
      <c r="G42" s="4"/>
    </row>
    <row r="43" spans="1:7" s="5" customFormat="1" x14ac:dyDescent="0.25">
      <c r="A43" s="41"/>
      <c r="B43" s="24"/>
      <c r="C43" s="14"/>
      <c r="D43" s="25"/>
      <c r="E43" s="8"/>
      <c r="F43" s="12"/>
      <c r="G43" s="4"/>
    </row>
    <row r="44" spans="1:7" s="5" customFormat="1" x14ac:dyDescent="0.25">
      <c r="A44" s="41"/>
      <c r="B44" s="24"/>
      <c r="C44" s="14"/>
      <c r="D44" s="25"/>
      <c r="E44" s="8"/>
      <c r="F44" s="12"/>
      <c r="G44" s="4"/>
    </row>
    <row r="45" spans="1:7" s="5" customFormat="1" x14ac:dyDescent="0.25">
      <c r="A45" s="41"/>
      <c r="B45" s="24"/>
      <c r="C45" s="14"/>
      <c r="D45" s="25"/>
      <c r="E45" s="8"/>
      <c r="F45" s="12"/>
      <c r="G45" s="4"/>
    </row>
    <row r="46" spans="1:7" s="5" customFormat="1" x14ac:dyDescent="0.25">
      <c r="A46" s="41"/>
      <c r="B46" s="24"/>
      <c r="C46" s="14"/>
      <c r="D46" s="25"/>
      <c r="E46" s="8"/>
      <c r="F46" s="12"/>
      <c r="G46" s="4"/>
    </row>
    <row r="47" spans="1:7" s="5" customFormat="1" x14ac:dyDescent="0.25">
      <c r="A47" s="41"/>
      <c r="B47" s="24"/>
      <c r="C47" s="14"/>
      <c r="D47" s="25"/>
      <c r="E47" s="8"/>
      <c r="F47" s="12"/>
      <c r="G47" s="4"/>
    </row>
    <row r="48" spans="1:7" s="5" customFormat="1" x14ac:dyDescent="0.25">
      <c r="A48" s="41"/>
      <c r="B48" s="24"/>
      <c r="C48" s="14"/>
      <c r="D48" s="25"/>
      <c r="E48" s="8"/>
      <c r="F48" s="12"/>
      <c r="G48" s="4"/>
    </row>
    <row r="49" spans="1:7" s="5" customFormat="1" x14ac:dyDescent="0.25">
      <c r="A49" s="41"/>
      <c r="B49" s="24"/>
      <c r="C49" s="14"/>
      <c r="D49" s="25"/>
      <c r="E49" s="8"/>
      <c r="F49" s="12"/>
      <c r="G49" s="4"/>
    </row>
    <row r="50" spans="1:7" s="5" customFormat="1" x14ac:dyDescent="0.25">
      <c r="A50" s="41"/>
      <c r="B50" s="24"/>
      <c r="C50" s="14"/>
      <c r="D50" s="25"/>
      <c r="E50" s="8"/>
      <c r="F50" s="12"/>
      <c r="G50" s="4"/>
    </row>
    <row r="51" spans="1:7" s="5" customFormat="1" x14ac:dyDescent="0.25">
      <c r="A51" s="41"/>
      <c r="B51" s="24"/>
      <c r="C51" s="14"/>
      <c r="D51" s="25"/>
      <c r="E51" s="8"/>
      <c r="F51" s="12"/>
      <c r="G51" s="4"/>
    </row>
    <row r="52" spans="1:7" s="5" customFormat="1" x14ac:dyDescent="0.25">
      <c r="A52" s="41"/>
      <c r="B52" s="24"/>
      <c r="C52" s="14"/>
      <c r="D52" s="25"/>
      <c r="E52" s="8"/>
      <c r="F52" s="12"/>
      <c r="G52" s="4"/>
    </row>
    <row r="53" spans="1:7" s="5" customFormat="1" x14ac:dyDescent="0.25">
      <c r="A53" s="47"/>
      <c r="B53" s="48" t="s">
        <v>626</v>
      </c>
      <c r="C53" s="49"/>
      <c r="D53" s="50"/>
      <c r="E53" s="51"/>
      <c r="F53" s="52">
        <f>+SUM(F2:F52)</f>
        <v>0</v>
      </c>
      <c r="G53" s="4"/>
    </row>
    <row r="54" spans="1:7" s="5" customFormat="1" x14ac:dyDescent="0.25">
      <c r="A54" s="6"/>
      <c r="B54" s="4"/>
      <c r="C54" s="6"/>
      <c r="D54" s="4"/>
      <c r="E54" s="8"/>
      <c r="F54" s="9"/>
      <c r="G54" s="4"/>
    </row>
    <row r="55" spans="1:7" s="5" customFormat="1" ht="15.6" x14ac:dyDescent="0.3">
      <c r="A55" s="6"/>
      <c r="B55" s="35" t="s">
        <v>627</v>
      </c>
      <c r="C55" s="6"/>
      <c r="D55" s="6"/>
      <c r="E55" s="8"/>
      <c r="F55" s="9"/>
      <c r="G55" s="4"/>
    </row>
    <row r="56" spans="1:7" s="5" customFormat="1" ht="15.6" x14ac:dyDescent="0.3">
      <c r="A56" s="6"/>
      <c r="B56" s="35" t="s">
        <v>380</v>
      </c>
      <c r="C56" s="6"/>
      <c r="D56" s="6"/>
      <c r="E56" s="8"/>
      <c r="F56" s="9"/>
      <c r="G56" s="4"/>
    </row>
    <row r="57" spans="1:7" s="5" customFormat="1" x14ac:dyDescent="0.25">
      <c r="A57" s="6"/>
      <c r="B57" s="6"/>
      <c r="C57" s="6"/>
      <c r="D57" s="6"/>
      <c r="E57" s="8"/>
      <c r="F57" s="9"/>
      <c r="G57" s="4"/>
    </row>
    <row r="58" spans="1:7" s="5" customFormat="1" x14ac:dyDescent="0.25">
      <c r="A58" s="6"/>
      <c r="B58" s="6" t="s">
        <v>632</v>
      </c>
      <c r="C58" s="6"/>
      <c r="D58" s="6"/>
      <c r="E58" s="8"/>
      <c r="F58" s="36">
        <f>+F53</f>
        <v>0</v>
      </c>
      <c r="G58" s="4"/>
    </row>
    <row r="59" spans="1:7" s="5" customFormat="1" x14ac:dyDescent="0.25">
      <c r="A59" s="6"/>
      <c r="B59" s="6"/>
      <c r="C59" s="6"/>
      <c r="D59" s="6"/>
      <c r="E59" s="8"/>
      <c r="F59" s="9"/>
      <c r="G59" s="4"/>
    </row>
    <row r="60" spans="1:7" s="5" customFormat="1" x14ac:dyDescent="0.25">
      <c r="A60" s="6"/>
      <c r="B60" s="6" t="s">
        <v>628</v>
      </c>
      <c r="C60" s="6"/>
      <c r="D60" s="6"/>
      <c r="E60" s="8"/>
      <c r="F60" s="57">
        <f>+SUM(F55:F59)</f>
        <v>0</v>
      </c>
      <c r="G60" s="4"/>
    </row>
    <row r="61" spans="1:7" ht="14.4" thickBot="1" x14ac:dyDescent="0.3">
      <c r="A61" s="6"/>
      <c r="C61" s="6"/>
      <c r="E61" s="8"/>
      <c r="F61" s="58"/>
    </row>
    <row r="62" spans="1:7" ht="14.4" thickTop="1" x14ac:dyDescent="0.25"/>
  </sheetData>
  <autoFilter ref="A1:F52" xr:uid="{00000000-0001-0000-0000-000000000000}"/>
  <mergeCells count="1">
    <mergeCell ref="F60:F61"/>
  </mergeCells>
  <pageMargins left="0.70866141732283472" right="0.70866141732283472" top="1.1417322834645669" bottom="0.74803149606299213" header="0.31496062992125984" footer="0.31496062992125984"/>
  <pageSetup paperSize="9" scale="76" fitToHeight="0" orientation="portrait" r:id="rId1"/>
  <headerFooter>
    <oddHeader>&amp;L&amp;"Calibri,Bold"LOLARDP_T02: &amp;"Calibri,Regular"Wits Faculty of Heath Science Library Redevelopment&amp;R&amp;G</oddHeader>
    <oddFooter>&amp;L&amp;10University of the Witwatersrand
Health Sciences Library Upgrade&amp;RBOQ/&amp;P</oddFooter>
  </headerFooter>
  <legacyDrawingHF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C4C410-D74B-4B4A-BF9B-44BB277B5A5B}">
  <dimension ref="A1:F148"/>
  <sheetViews>
    <sheetView topLeftCell="A98" zoomScaleNormal="100" workbookViewId="0">
      <selection activeCell="A27" sqref="A27"/>
    </sheetView>
  </sheetViews>
  <sheetFormatPr defaultColWidth="8.88671875" defaultRowHeight="13.8" x14ac:dyDescent="0.25"/>
  <cols>
    <col min="1" max="1" width="10.6640625" style="6" customWidth="1"/>
    <col min="2" max="2" width="48.33203125" style="6" customWidth="1"/>
    <col min="3" max="3" width="10.6640625" style="6" customWidth="1"/>
    <col min="4" max="4" width="13" style="6" customWidth="1"/>
    <col min="5" max="5" width="13" style="8" customWidth="1"/>
    <col min="6" max="6" width="20.6640625" style="9" customWidth="1"/>
    <col min="7" max="16384" width="8.88671875" style="5"/>
  </cols>
  <sheetData>
    <row r="1" spans="1:6" x14ac:dyDescent="0.25">
      <c r="A1" s="1" t="s">
        <v>0</v>
      </c>
      <c r="B1" s="1" t="s">
        <v>1</v>
      </c>
      <c r="C1" s="1" t="s">
        <v>2</v>
      </c>
      <c r="D1" s="1" t="s">
        <v>3</v>
      </c>
      <c r="E1" s="2" t="s">
        <v>4</v>
      </c>
      <c r="F1" s="3" t="s">
        <v>5</v>
      </c>
    </row>
    <row r="3" spans="1:6" ht="17.399999999999999" x14ac:dyDescent="0.3">
      <c r="B3" s="7" t="s">
        <v>363</v>
      </c>
    </row>
    <row r="5" spans="1:6" ht="15.6" x14ac:dyDescent="0.3">
      <c r="B5" s="10" t="s">
        <v>8</v>
      </c>
    </row>
    <row r="7" spans="1:6" x14ac:dyDescent="0.25">
      <c r="B7" s="11" t="s">
        <v>9</v>
      </c>
      <c r="F7" s="12"/>
    </row>
    <row r="9" spans="1:6" x14ac:dyDescent="0.25">
      <c r="B9" s="13" t="s">
        <v>10</v>
      </c>
      <c r="F9" s="12"/>
    </row>
    <row r="11" spans="1:6" x14ac:dyDescent="0.25">
      <c r="A11" s="17" t="s">
        <v>395</v>
      </c>
      <c r="B11" s="13" t="s">
        <v>11</v>
      </c>
      <c r="C11" s="14" t="s">
        <v>12</v>
      </c>
      <c r="D11" s="15">
        <v>110</v>
      </c>
      <c r="E11" s="16"/>
      <c r="F11" s="12">
        <f>ROUND(D11*E11,2)</f>
        <v>0</v>
      </c>
    </row>
    <row r="13" spans="1:6" ht="41.4" x14ac:dyDescent="0.25">
      <c r="B13" s="13" t="s">
        <v>13</v>
      </c>
      <c r="F13" s="12"/>
    </row>
    <row r="15" spans="1:6" x14ac:dyDescent="0.25">
      <c r="A15" s="17" t="s">
        <v>396</v>
      </c>
      <c r="B15" s="13" t="s">
        <v>14</v>
      </c>
      <c r="C15" s="14" t="s">
        <v>15</v>
      </c>
      <c r="D15" s="15">
        <v>3</v>
      </c>
      <c r="E15" s="16"/>
      <c r="F15" s="12">
        <f>ROUND(D15*E15,2)</f>
        <v>0</v>
      </c>
    </row>
    <row r="17" spans="1:6" x14ac:dyDescent="0.25">
      <c r="A17" s="17" t="s">
        <v>397</v>
      </c>
      <c r="B17" s="13" t="s">
        <v>14</v>
      </c>
      <c r="C17" s="14" t="s">
        <v>15</v>
      </c>
      <c r="D17" s="15">
        <v>5</v>
      </c>
      <c r="E17" s="16"/>
      <c r="F17" s="12">
        <f>ROUND(D17*E17,2)</f>
        <v>0</v>
      </c>
    </row>
    <row r="19" spans="1:6" ht="27.6" x14ac:dyDescent="0.25">
      <c r="B19" s="13" t="s">
        <v>16</v>
      </c>
      <c r="F19" s="12"/>
    </row>
    <row r="21" spans="1:6" ht="27.6" x14ac:dyDescent="0.25">
      <c r="A21" s="17" t="s">
        <v>398</v>
      </c>
      <c r="B21" s="13" t="s">
        <v>17</v>
      </c>
      <c r="C21" s="14" t="s">
        <v>12</v>
      </c>
      <c r="D21" s="15">
        <v>3034</v>
      </c>
      <c r="E21" s="16"/>
      <c r="F21" s="12">
        <f>ROUND(D21*E21,2)</f>
        <v>0</v>
      </c>
    </row>
    <row r="23" spans="1:6" ht="27.6" x14ac:dyDescent="0.25">
      <c r="A23" s="17" t="s">
        <v>399</v>
      </c>
      <c r="B23" s="13" t="s">
        <v>18</v>
      </c>
      <c r="C23" s="14" t="s">
        <v>12</v>
      </c>
      <c r="D23" s="15">
        <v>342</v>
      </c>
      <c r="E23" s="16"/>
      <c r="F23" s="12">
        <f>ROUND(D23*E23,2)</f>
        <v>0</v>
      </c>
    </row>
    <row r="25" spans="1:6" ht="27.6" x14ac:dyDescent="0.25">
      <c r="A25" s="17" t="s">
        <v>400</v>
      </c>
      <c r="B25" s="13" t="s">
        <v>19</v>
      </c>
      <c r="C25" s="14" t="s">
        <v>12</v>
      </c>
      <c r="D25" s="15">
        <v>627</v>
      </c>
      <c r="E25" s="16"/>
      <c r="F25" s="12">
        <f>ROUND(D25*E25,2)</f>
        <v>0</v>
      </c>
    </row>
    <row r="27" spans="1:6" x14ac:dyDescent="0.25">
      <c r="A27" s="17" t="s">
        <v>401</v>
      </c>
      <c r="B27" s="13" t="s">
        <v>20</v>
      </c>
      <c r="C27" s="14" t="s">
        <v>15</v>
      </c>
      <c r="D27" s="15">
        <v>66</v>
      </c>
      <c r="E27" s="16"/>
      <c r="F27" s="12">
        <f>ROUND(D27*E27,2)</f>
        <v>0</v>
      </c>
    </row>
    <row r="29" spans="1:6" ht="27.6" x14ac:dyDescent="0.25">
      <c r="B29" s="13" t="s">
        <v>21</v>
      </c>
      <c r="F29" s="12"/>
    </row>
    <row r="31" spans="1:6" x14ac:dyDescent="0.25">
      <c r="A31" s="17" t="s">
        <v>402</v>
      </c>
      <c r="B31" s="13" t="s">
        <v>22</v>
      </c>
      <c r="C31" s="14" t="s">
        <v>23</v>
      </c>
      <c r="D31" s="15">
        <v>475</v>
      </c>
      <c r="E31" s="16"/>
      <c r="F31" s="12">
        <f>ROUND(D31*E31,2)</f>
        <v>0</v>
      </c>
    </row>
    <row r="33" spans="1:6" ht="27.6" x14ac:dyDescent="0.25">
      <c r="A33" s="17" t="s">
        <v>403</v>
      </c>
      <c r="B33" s="13" t="s">
        <v>24</v>
      </c>
      <c r="C33" s="14" t="s">
        <v>15</v>
      </c>
      <c r="D33" s="15">
        <v>20</v>
      </c>
      <c r="E33" s="16"/>
      <c r="F33" s="12">
        <f>ROUND(D33*E33,2)</f>
        <v>0</v>
      </c>
    </row>
    <row r="35" spans="1:6" ht="27.6" x14ac:dyDescent="0.25">
      <c r="A35" s="17" t="s">
        <v>404</v>
      </c>
      <c r="B35" s="13" t="s">
        <v>25</v>
      </c>
      <c r="C35" s="14" t="s">
        <v>15</v>
      </c>
      <c r="D35" s="15">
        <v>12</v>
      </c>
      <c r="E35" s="16"/>
      <c r="F35" s="12">
        <f>ROUND(D35*E35,2)</f>
        <v>0</v>
      </c>
    </row>
    <row r="37" spans="1:6" ht="27.6" x14ac:dyDescent="0.25">
      <c r="A37" s="17" t="s">
        <v>405</v>
      </c>
      <c r="B37" s="13" t="s">
        <v>26</v>
      </c>
      <c r="C37" s="14" t="s">
        <v>15</v>
      </c>
      <c r="D37" s="15">
        <v>1</v>
      </c>
      <c r="E37" s="16"/>
      <c r="F37" s="12">
        <f>ROUND(D37*E37,2)</f>
        <v>0</v>
      </c>
    </row>
    <row r="39" spans="1:6" ht="41.4" x14ac:dyDescent="0.25">
      <c r="B39" s="13" t="s">
        <v>27</v>
      </c>
      <c r="F39" s="12"/>
    </row>
    <row r="41" spans="1:6" x14ac:dyDescent="0.25">
      <c r="A41" s="17" t="s">
        <v>406</v>
      </c>
      <c r="B41" s="13" t="s">
        <v>28</v>
      </c>
      <c r="C41" s="14" t="s">
        <v>12</v>
      </c>
      <c r="D41" s="15">
        <v>3214</v>
      </c>
      <c r="E41" s="16"/>
      <c r="F41" s="12">
        <f>ROUND(D41*E41,2)</f>
        <v>0</v>
      </c>
    </row>
    <row r="43" spans="1:6" ht="55.2" x14ac:dyDescent="0.25">
      <c r="B43" s="13" t="s">
        <v>29</v>
      </c>
      <c r="F43" s="12"/>
    </row>
    <row r="45" spans="1:6" x14ac:dyDescent="0.25">
      <c r="A45" s="17" t="s">
        <v>407</v>
      </c>
      <c r="B45" s="13" t="s">
        <v>30</v>
      </c>
      <c r="C45" s="14" t="s">
        <v>12</v>
      </c>
      <c r="D45" s="15">
        <v>3214</v>
      </c>
      <c r="E45" s="16"/>
      <c r="F45" s="12">
        <f>ROUND(D45*E45,2)</f>
        <v>0</v>
      </c>
    </row>
    <row r="47" spans="1:6" x14ac:dyDescent="0.25">
      <c r="A47" s="17" t="s">
        <v>408</v>
      </c>
      <c r="B47" s="13" t="s">
        <v>31</v>
      </c>
      <c r="C47" s="14" t="s">
        <v>12</v>
      </c>
      <c r="D47" s="15">
        <v>94</v>
      </c>
      <c r="E47" s="16"/>
      <c r="F47" s="12">
        <f>ROUND(D47*E47,2)</f>
        <v>0</v>
      </c>
    </row>
    <row r="48" spans="1:6" x14ac:dyDescent="0.25">
      <c r="A48" s="17"/>
      <c r="B48" s="13"/>
      <c r="C48" s="14"/>
      <c r="D48" s="15"/>
      <c r="E48" s="16"/>
      <c r="F48" s="12"/>
    </row>
    <row r="49" spans="1:6" x14ac:dyDescent="0.25">
      <c r="A49" s="47"/>
      <c r="B49" s="48" t="s">
        <v>626</v>
      </c>
      <c r="C49" s="49"/>
      <c r="D49" s="50"/>
      <c r="E49" s="51"/>
      <c r="F49" s="52">
        <f>+SUM(F2:F48)</f>
        <v>0</v>
      </c>
    </row>
    <row r="50" spans="1:6" x14ac:dyDescent="0.25">
      <c r="A50" s="17"/>
      <c r="B50" s="33"/>
      <c r="C50" s="14"/>
      <c r="D50" s="15"/>
      <c r="E50" s="16"/>
      <c r="F50" s="12"/>
    </row>
    <row r="51" spans="1:6" x14ac:dyDescent="0.25">
      <c r="B51" s="11" t="s">
        <v>32</v>
      </c>
      <c r="F51" s="12"/>
    </row>
    <row r="53" spans="1:6" ht="27.6" x14ac:dyDescent="0.25">
      <c r="B53" s="13" t="s">
        <v>16</v>
      </c>
      <c r="F53" s="12"/>
    </row>
    <row r="55" spans="1:6" ht="41.4" x14ac:dyDescent="0.25">
      <c r="A55" s="17" t="s">
        <v>409</v>
      </c>
      <c r="B55" s="13" t="s">
        <v>33</v>
      </c>
      <c r="C55" s="14" t="s">
        <v>15</v>
      </c>
      <c r="D55" s="15">
        <v>66</v>
      </c>
      <c r="E55" s="16"/>
      <c r="F55" s="12">
        <f>ROUND(D55*E55,2)</f>
        <v>0</v>
      </c>
    </row>
    <row r="57" spans="1:6" x14ac:dyDescent="0.25">
      <c r="B57" s="11" t="s">
        <v>34</v>
      </c>
      <c r="F57" s="12"/>
    </row>
    <row r="59" spans="1:6" ht="27.6" x14ac:dyDescent="0.25">
      <c r="B59" s="13" t="s">
        <v>35</v>
      </c>
      <c r="F59" s="12"/>
    </row>
    <row r="61" spans="1:6" x14ac:dyDescent="0.25">
      <c r="A61" s="17" t="s">
        <v>410</v>
      </c>
      <c r="B61" s="13" t="s">
        <v>11</v>
      </c>
      <c r="C61" s="14" t="s">
        <v>12</v>
      </c>
      <c r="D61" s="15">
        <v>2</v>
      </c>
      <c r="E61" s="16"/>
      <c r="F61" s="12">
        <f>ROUND(D61*E61,2)</f>
        <v>0</v>
      </c>
    </row>
    <row r="63" spans="1:6" x14ac:dyDescent="0.25">
      <c r="B63" s="13" t="s">
        <v>36</v>
      </c>
      <c r="F63" s="12"/>
    </row>
    <row r="65" spans="1:6" ht="27.6" x14ac:dyDescent="0.25">
      <c r="A65" s="17" t="s">
        <v>411</v>
      </c>
      <c r="B65" s="13" t="s">
        <v>37</v>
      </c>
      <c r="C65" s="14" t="s">
        <v>12</v>
      </c>
      <c r="D65" s="15">
        <v>2</v>
      </c>
      <c r="E65" s="16"/>
      <c r="F65" s="12">
        <f>ROUND(D65*E65,2)</f>
        <v>0</v>
      </c>
    </row>
    <row r="67" spans="1:6" ht="27.6" x14ac:dyDescent="0.25">
      <c r="B67" s="11" t="s">
        <v>38</v>
      </c>
      <c r="F67" s="12"/>
    </row>
    <row r="69" spans="1:6" ht="41.4" x14ac:dyDescent="0.25">
      <c r="A69" s="17" t="s">
        <v>412</v>
      </c>
      <c r="B69" s="13" t="s">
        <v>39</v>
      </c>
      <c r="C69" s="14" t="s">
        <v>12</v>
      </c>
      <c r="D69" s="15">
        <v>227</v>
      </c>
      <c r="E69" s="16"/>
      <c r="F69" s="12">
        <f>ROUND(D69*E69,2)</f>
        <v>0</v>
      </c>
    </row>
    <row r="71" spans="1:6" ht="27.6" x14ac:dyDescent="0.25">
      <c r="A71" s="17" t="s">
        <v>413</v>
      </c>
      <c r="B71" s="13" t="s">
        <v>40</v>
      </c>
      <c r="C71" s="14" t="s">
        <v>12</v>
      </c>
      <c r="D71" s="15">
        <v>94</v>
      </c>
      <c r="E71" s="16"/>
      <c r="F71" s="12">
        <f>ROUND(D71*E71,2)</f>
        <v>0</v>
      </c>
    </row>
    <row r="73" spans="1:6" ht="27.6" x14ac:dyDescent="0.25">
      <c r="B73" s="11" t="s">
        <v>41</v>
      </c>
      <c r="F73" s="12"/>
    </row>
    <row r="75" spans="1:6" ht="27.6" x14ac:dyDescent="0.25">
      <c r="A75" s="17" t="s">
        <v>414</v>
      </c>
      <c r="B75" s="13" t="s">
        <v>42</v>
      </c>
      <c r="C75" s="14" t="s">
        <v>15</v>
      </c>
      <c r="D75" s="15">
        <v>1</v>
      </c>
      <c r="E75" s="16"/>
      <c r="F75" s="12">
        <f>ROUND(D75*E75,2)</f>
        <v>0</v>
      </c>
    </row>
    <row r="77" spans="1:6" ht="27.6" x14ac:dyDescent="0.25">
      <c r="A77" s="17" t="s">
        <v>415</v>
      </c>
      <c r="B77" s="13" t="s">
        <v>43</v>
      </c>
      <c r="C77" s="14" t="s">
        <v>15</v>
      </c>
      <c r="D77" s="15">
        <v>1</v>
      </c>
      <c r="E77" s="16"/>
      <c r="F77" s="12">
        <f>ROUND(D77*E77,2)</f>
        <v>0</v>
      </c>
    </row>
    <row r="79" spans="1:6" x14ac:dyDescent="0.25">
      <c r="B79" s="11" t="s">
        <v>44</v>
      </c>
      <c r="F79" s="12"/>
    </row>
    <row r="81" spans="1:6" x14ac:dyDescent="0.25">
      <c r="B81" s="13" t="s">
        <v>45</v>
      </c>
      <c r="F81" s="12"/>
    </row>
    <row r="83" spans="1:6" x14ac:dyDescent="0.25">
      <c r="A83" s="17" t="s">
        <v>416</v>
      </c>
      <c r="B83" s="13" t="s">
        <v>46</v>
      </c>
      <c r="C83" s="14" t="s">
        <v>23</v>
      </c>
      <c r="D83" s="15">
        <v>20</v>
      </c>
      <c r="E83" s="16"/>
      <c r="F83" s="12">
        <f>ROUND(D83*E83,2)</f>
        <v>0</v>
      </c>
    </row>
    <row r="85" spans="1:6" x14ac:dyDescent="0.25">
      <c r="B85" s="13" t="s">
        <v>47</v>
      </c>
      <c r="F85" s="12"/>
    </row>
    <row r="87" spans="1:6" x14ac:dyDescent="0.25">
      <c r="A87" s="17" t="s">
        <v>417</v>
      </c>
      <c r="B87" s="13" t="s">
        <v>48</v>
      </c>
      <c r="C87" s="14" t="s">
        <v>12</v>
      </c>
      <c r="D87" s="15">
        <v>3</v>
      </c>
      <c r="E87" s="16"/>
      <c r="F87" s="12">
        <f>ROUND(D87*E87,2)</f>
        <v>0</v>
      </c>
    </row>
    <row r="89" spans="1:6" x14ac:dyDescent="0.25">
      <c r="B89" s="13" t="s">
        <v>47</v>
      </c>
      <c r="F89" s="12"/>
    </row>
    <row r="91" spans="1:6" x14ac:dyDescent="0.25">
      <c r="A91" s="17" t="s">
        <v>418</v>
      </c>
      <c r="B91" s="13" t="s">
        <v>49</v>
      </c>
      <c r="C91" s="14" t="s">
        <v>12</v>
      </c>
      <c r="D91" s="15">
        <v>14</v>
      </c>
      <c r="E91" s="16"/>
      <c r="F91" s="12">
        <f>ROUND(D91*E91,2)</f>
        <v>0</v>
      </c>
    </row>
    <row r="93" spans="1:6" x14ac:dyDescent="0.25">
      <c r="A93" s="47"/>
      <c r="B93" s="48" t="s">
        <v>626</v>
      </c>
      <c r="C93" s="49"/>
      <c r="D93" s="50"/>
      <c r="E93" s="51"/>
      <c r="F93" s="52">
        <f>+SUM(F51:F91)</f>
        <v>0</v>
      </c>
    </row>
    <row r="94" spans="1:6" x14ac:dyDescent="0.25">
      <c r="A94" s="17"/>
      <c r="B94" s="33"/>
      <c r="C94" s="14"/>
      <c r="D94" s="15"/>
      <c r="E94" s="16"/>
      <c r="F94" s="12"/>
    </row>
    <row r="95" spans="1:6" x14ac:dyDescent="0.25">
      <c r="A95" s="17"/>
      <c r="B95" s="33"/>
      <c r="C95" s="14"/>
      <c r="D95" s="15"/>
      <c r="E95" s="16"/>
      <c r="F95" s="12"/>
    </row>
    <row r="96" spans="1:6" x14ac:dyDescent="0.25">
      <c r="B96" s="11" t="s">
        <v>50</v>
      </c>
      <c r="F96" s="12"/>
    </row>
    <row r="98" spans="1:6" ht="96.6" x14ac:dyDescent="0.25">
      <c r="B98" s="13" t="s">
        <v>51</v>
      </c>
      <c r="F98" s="12"/>
    </row>
    <row r="100" spans="1:6" ht="27.6" x14ac:dyDescent="0.25">
      <c r="A100" s="17" t="s">
        <v>420</v>
      </c>
      <c r="B100" s="13" t="s">
        <v>52</v>
      </c>
      <c r="C100" s="14" t="s">
        <v>15</v>
      </c>
      <c r="D100" s="15">
        <v>4</v>
      </c>
      <c r="E100" s="16"/>
      <c r="F100" s="12">
        <f>ROUND(D100*E100,2)</f>
        <v>0</v>
      </c>
    </row>
    <row r="102" spans="1:6" ht="27.6" x14ac:dyDescent="0.25">
      <c r="A102" s="17" t="s">
        <v>419</v>
      </c>
      <c r="B102" s="13" t="s">
        <v>53</v>
      </c>
      <c r="C102" s="14" t="s">
        <v>15</v>
      </c>
      <c r="D102" s="15">
        <v>4</v>
      </c>
      <c r="E102" s="16"/>
      <c r="F102" s="12">
        <f>ROUND(D102*E102,2)</f>
        <v>0</v>
      </c>
    </row>
    <row r="137" spans="1:6" x14ac:dyDescent="0.25">
      <c r="A137" s="47"/>
      <c r="B137" s="48" t="s">
        <v>626</v>
      </c>
      <c r="C137" s="49"/>
      <c r="D137" s="50"/>
      <c r="E137" s="51"/>
      <c r="F137" s="52">
        <f>+SUM(F95:F135)</f>
        <v>0</v>
      </c>
    </row>
    <row r="139" spans="1:6" ht="15.6" x14ac:dyDescent="0.3">
      <c r="B139" s="35" t="s">
        <v>629</v>
      </c>
    </row>
    <row r="140" spans="1:6" ht="15.6" x14ac:dyDescent="0.3">
      <c r="B140" s="35" t="s">
        <v>381</v>
      </c>
    </row>
    <row r="142" spans="1:6" x14ac:dyDescent="0.25">
      <c r="B142" s="6" t="s">
        <v>655</v>
      </c>
      <c r="F142" s="36">
        <f>+F49</f>
        <v>0</v>
      </c>
    </row>
    <row r="143" spans="1:6" x14ac:dyDescent="0.25">
      <c r="B143" s="6" t="s">
        <v>656</v>
      </c>
      <c r="F143" s="36">
        <f>+F93</f>
        <v>0</v>
      </c>
    </row>
    <row r="144" spans="1:6" x14ac:dyDescent="0.25">
      <c r="B144" s="6" t="s">
        <v>657</v>
      </c>
      <c r="F144" s="36">
        <f>+F137</f>
        <v>0</v>
      </c>
    </row>
    <row r="146" spans="1:6" x14ac:dyDescent="0.25">
      <c r="B146" s="6" t="s">
        <v>628</v>
      </c>
      <c r="F146" s="57">
        <f>+SUM(F142:F145)</f>
        <v>0</v>
      </c>
    </row>
    <row r="147" spans="1:6" ht="14.4" thickBot="1" x14ac:dyDescent="0.3">
      <c r="A147" s="34"/>
      <c r="B147" s="34"/>
      <c r="C147" s="34"/>
      <c r="D147" s="34"/>
      <c r="E147" s="46"/>
      <c r="F147" s="58"/>
    </row>
    <row r="148" spans="1:6" ht="14.4" thickTop="1" x14ac:dyDescent="0.25"/>
  </sheetData>
  <autoFilter ref="A1:F103" xr:uid="{00000000-0001-0000-0000-000000000000}"/>
  <mergeCells count="1">
    <mergeCell ref="F146:F147"/>
  </mergeCells>
  <phoneticPr fontId="8" type="noConversion"/>
  <pageMargins left="0.70866141732283472" right="0.70866141732283472" top="1.1417322834645669" bottom="0.74803149606299213" header="0.31496062992125984" footer="0.31496062992125984"/>
  <pageSetup paperSize="9" scale="71" fitToHeight="0" orientation="portrait" r:id="rId1"/>
  <headerFooter>
    <oddHeader>&amp;L&amp;"Calibri,Bold"LOLARDP_T02: &amp;"Calibri,Regular"Wits Faculty of Heath Science Library Redevelopment&amp;R&amp;G</oddHeader>
    <oddFooter>&amp;L&amp;10University of the Witwatersrand
Health Sciences Library Upgrade&amp;RBOQ/&amp;P</oddFooter>
  </headerFooter>
  <rowBreaks count="2" manualBreakCount="2">
    <brk id="49" max="5" man="1"/>
    <brk id="93" max="5" man="1"/>
  </rowBreaks>
  <legacyDrawingHF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254BC3F-7F5E-456F-9D04-6B980C246790}">
  <dimension ref="A1:G114"/>
  <sheetViews>
    <sheetView zoomScale="112" zoomScaleNormal="112" workbookViewId="0">
      <selection activeCell="A27" sqref="A27"/>
    </sheetView>
  </sheetViews>
  <sheetFormatPr defaultColWidth="8.88671875" defaultRowHeight="13.8" x14ac:dyDescent="0.25"/>
  <cols>
    <col min="1" max="1" width="10.6640625" style="6" customWidth="1"/>
    <col min="2" max="2" width="48.33203125" style="6" customWidth="1"/>
    <col min="3" max="3" width="10.6640625" style="6" customWidth="1"/>
    <col min="4" max="4" width="12.6640625" style="6" customWidth="1"/>
    <col min="5" max="5" width="12.6640625" style="8" customWidth="1"/>
    <col min="6" max="6" width="20.6640625" style="9" customWidth="1"/>
    <col min="7" max="7" width="8.88671875" style="4"/>
    <col min="8" max="16384" width="8.88671875" style="5"/>
  </cols>
  <sheetData>
    <row r="1" spans="1:6" x14ac:dyDescent="0.25">
      <c r="A1" s="1" t="s">
        <v>0</v>
      </c>
      <c r="B1" s="1" t="s">
        <v>1</v>
      </c>
      <c r="C1" s="1" t="s">
        <v>2</v>
      </c>
      <c r="D1" s="1" t="s">
        <v>3</v>
      </c>
      <c r="E1" s="2" t="s">
        <v>4</v>
      </c>
      <c r="F1" s="3" t="s">
        <v>5</v>
      </c>
    </row>
    <row r="3" spans="1:6" ht="17.399999999999999" x14ac:dyDescent="0.3">
      <c r="B3" s="7" t="s">
        <v>364</v>
      </c>
    </row>
    <row r="5" spans="1:6" ht="15.6" x14ac:dyDescent="0.3">
      <c r="B5" s="10" t="s">
        <v>54</v>
      </c>
      <c r="F5" s="12"/>
    </row>
    <row r="7" spans="1:6" ht="41.4" x14ac:dyDescent="0.25">
      <c r="B7" s="13" t="s">
        <v>55</v>
      </c>
    </row>
    <row r="9" spans="1:6" x14ac:dyDescent="0.25">
      <c r="B9" s="13" t="s">
        <v>56</v>
      </c>
    </row>
    <row r="11" spans="1:6" x14ac:dyDescent="0.25">
      <c r="B11" s="13" t="s">
        <v>57</v>
      </c>
    </row>
    <row r="13" spans="1:6" x14ac:dyDescent="0.25">
      <c r="B13" s="13" t="s">
        <v>58</v>
      </c>
    </row>
    <row r="15" spans="1:6" ht="27.6" x14ac:dyDescent="0.25">
      <c r="B15" s="13" t="s">
        <v>59</v>
      </c>
    </row>
    <row r="17" spans="1:6" ht="27.6" x14ac:dyDescent="0.25">
      <c r="B17" s="13" t="s">
        <v>60</v>
      </c>
    </row>
    <row r="19" spans="1:6" ht="27.6" x14ac:dyDescent="0.25">
      <c r="B19" s="13" t="s">
        <v>61</v>
      </c>
    </row>
    <row r="21" spans="1:6" ht="96.6" x14ac:dyDescent="0.25">
      <c r="B21" s="13" t="s">
        <v>62</v>
      </c>
    </row>
    <row r="23" spans="1:6" x14ac:dyDescent="0.25">
      <c r="B23" s="13" t="s">
        <v>63</v>
      </c>
    </row>
    <row r="25" spans="1:6" x14ac:dyDescent="0.25">
      <c r="B25" s="11" t="s">
        <v>64</v>
      </c>
      <c r="F25" s="12"/>
    </row>
    <row r="27" spans="1:6" x14ac:dyDescent="0.25">
      <c r="B27" s="13" t="s">
        <v>65</v>
      </c>
      <c r="F27" s="12"/>
    </row>
    <row r="29" spans="1:6" x14ac:dyDescent="0.25">
      <c r="A29" s="17" t="s">
        <v>421</v>
      </c>
      <c r="B29" s="13" t="s">
        <v>66</v>
      </c>
      <c r="C29" s="14" t="s">
        <v>67</v>
      </c>
      <c r="D29" s="15">
        <v>44</v>
      </c>
      <c r="E29" s="16"/>
      <c r="F29" s="12">
        <f>ROUND(D29*E29,2)</f>
        <v>0</v>
      </c>
    </row>
    <row r="31" spans="1:6" x14ac:dyDescent="0.25">
      <c r="A31" s="17" t="s">
        <v>422</v>
      </c>
      <c r="B31" s="13" t="s">
        <v>68</v>
      </c>
      <c r="C31" s="14" t="s">
        <v>67</v>
      </c>
      <c r="D31" s="15">
        <v>46</v>
      </c>
      <c r="E31" s="16"/>
      <c r="F31" s="12">
        <f>ROUND(D31*E31,2)</f>
        <v>0</v>
      </c>
    </row>
    <row r="33" spans="1:6" x14ac:dyDescent="0.25">
      <c r="A33" s="17" t="s">
        <v>423</v>
      </c>
      <c r="B33" s="13" t="s">
        <v>69</v>
      </c>
      <c r="C33" s="14" t="s">
        <v>67</v>
      </c>
      <c r="D33" s="15">
        <v>23</v>
      </c>
      <c r="E33" s="16"/>
      <c r="F33" s="12">
        <f>ROUND(D33*E33,2)</f>
        <v>0</v>
      </c>
    </row>
    <row r="34" spans="1:6" x14ac:dyDescent="0.25">
      <c r="A34" s="17"/>
      <c r="B34" s="13"/>
      <c r="C34" s="14"/>
      <c r="D34" s="15"/>
      <c r="E34" s="16"/>
      <c r="F34" s="12"/>
    </row>
    <row r="35" spans="1:6" x14ac:dyDescent="0.25">
      <c r="A35" s="17"/>
      <c r="B35" s="13"/>
      <c r="C35" s="14"/>
      <c r="D35" s="15"/>
      <c r="E35" s="16"/>
      <c r="F35" s="12"/>
    </row>
    <row r="36" spans="1:6" x14ac:dyDescent="0.25">
      <c r="A36" s="17"/>
      <c r="B36" s="13"/>
      <c r="C36" s="14"/>
      <c r="D36" s="15"/>
      <c r="E36" s="16"/>
      <c r="F36" s="12"/>
    </row>
    <row r="37" spans="1:6" x14ac:dyDescent="0.25">
      <c r="A37" s="17"/>
      <c r="B37" s="13"/>
      <c r="C37" s="14"/>
      <c r="D37" s="15"/>
      <c r="E37" s="16"/>
      <c r="F37" s="12"/>
    </row>
    <row r="38" spans="1:6" x14ac:dyDescent="0.25">
      <c r="A38" s="17"/>
      <c r="B38" s="13"/>
      <c r="C38" s="14"/>
      <c r="D38" s="15"/>
      <c r="E38" s="16"/>
      <c r="F38" s="12"/>
    </row>
    <row r="39" spans="1:6" x14ac:dyDescent="0.25">
      <c r="A39" s="17"/>
      <c r="B39" s="13"/>
      <c r="C39" s="14"/>
      <c r="D39" s="15"/>
      <c r="E39" s="16"/>
      <c r="F39" s="12"/>
    </row>
    <row r="40" spans="1:6" x14ac:dyDescent="0.25">
      <c r="A40" s="17"/>
      <c r="B40" s="13"/>
      <c r="C40" s="14"/>
      <c r="D40" s="15"/>
      <c r="E40" s="16"/>
      <c r="F40" s="12"/>
    </row>
    <row r="41" spans="1:6" x14ac:dyDescent="0.25">
      <c r="A41" s="17"/>
      <c r="B41" s="13"/>
      <c r="C41" s="14"/>
      <c r="D41" s="15"/>
      <c r="E41" s="16"/>
      <c r="F41" s="12"/>
    </row>
    <row r="42" spans="1:6" x14ac:dyDescent="0.25">
      <c r="A42" s="17"/>
      <c r="B42" s="13"/>
      <c r="C42" s="14"/>
      <c r="D42" s="15"/>
      <c r="E42" s="16"/>
      <c r="F42" s="12"/>
    </row>
    <row r="43" spans="1:6" x14ac:dyDescent="0.25">
      <c r="A43" s="17"/>
      <c r="B43" s="13"/>
      <c r="C43" s="14"/>
      <c r="D43" s="15"/>
      <c r="E43" s="16"/>
      <c r="F43" s="12"/>
    </row>
    <row r="44" spans="1:6" x14ac:dyDescent="0.25">
      <c r="A44" s="17"/>
      <c r="B44" s="13"/>
      <c r="C44" s="14"/>
      <c r="D44" s="15"/>
      <c r="E44" s="16"/>
      <c r="F44" s="12"/>
    </row>
    <row r="45" spans="1:6" x14ac:dyDescent="0.25">
      <c r="A45" s="17"/>
      <c r="B45" s="13"/>
      <c r="C45" s="14"/>
      <c r="D45" s="15"/>
      <c r="E45" s="16"/>
      <c r="F45" s="12"/>
    </row>
    <row r="46" spans="1:6" x14ac:dyDescent="0.25">
      <c r="A46" s="17"/>
      <c r="B46" s="13"/>
      <c r="C46" s="14"/>
      <c r="D46" s="15"/>
      <c r="E46" s="16"/>
      <c r="F46" s="12"/>
    </row>
    <row r="47" spans="1:6" x14ac:dyDescent="0.25">
      <c r="A47" s="17"/>
      <c r="B47" s="13"/>
      <c r="C47" s="14"/>
      <c r="D47" s="15"/>
      <c r="E47" s="16"/>
      <c r="F47" s="12"/>
    </row>
    <row r="48" spans="1:6" x14ac:dyDescent="0.25">
      <c r="A48" s="17"/>
      <c r="B48" s="13"/>
      <c r="C48" s="14"/>
      <c r="D48" s="15"/>
      <c r="E48" s="16"/>
      <c r="F48" s="12"/>
    </row>
    <row r="49" spans="1:6" x14ac:dyDescent="0.25">
      <c r="A49" s="47"/>
      <c r="B49" s="48" t="s">
        <v>626</v>
      </c>
      <c r="C49" s="49"/>
      <c r="D49" s="50"/>
      <c r="E49" s="51"/>
      <c r="F49" s="52">
        <f>SUM(F1:F48)</f>
        <v>0</v>
      </c>
    </row>
    <row r="51" spans="1:6" x14ac:dyDescent="0.25">
      <c r="B51" s="11" t="s">
        <v>70</v>
      </c>
      <c r="F51" s="12"/>
    </row>
    <row r="53" spans="1:6" x14ac:dyDescent="0.25">
      <c r="B53" s="13" t="s">
        <v>71</v>
      </c>
      <c r="F53" s="12"/>
    </row>
    <row r="55" spans="1:6" ht="27.6" x14ac:dyDescent="0.25">
      <c r="A55" s="17" t="s">
        <v>424</v>
      </c>
      <c r="B55" s="13" t="s">
        <v>72</v>
      </c>
      <c r="C55" s="14" t="s">
        <v>67</v>
      </c>
      <c r="D55" s="15">
        <v>3</v>
      </c>
      <c r="E55" s="16"/>
      <c r="F55" s="12">
        <f>ROUND(D55*E55,2)</f>
        <v>0</v>
      </c>
    </row>
    <row r="57" spans="1:6" ht="27.6" x14ac:dyDescent="0.25">
      <c r="A57" s="17" t="s">
        <v>425</v>
      </c>
      <c r="B57" s="13" t="s">
        <v>73</v>
      </c>
      <c r="C57" s="14" t="s">
        <v>67</v>
      </c>
      <c r="D57" s="15">
        <v>2</v>
      </c>
      <c r="E57" s="16"/>
      <c r="F57" s="12">
        <f>ROUND(D57*E57,2)</f>
        <v>0</v>
      </c>
    </row>
    <row r="59" spans="1:6" x14ac:dyDescent="0.25">
      <c r="B59" s="13" t="s">
        <v>74</v>
      </c>
      <c r="F59" s="12"/>
    </row>
    <row r="61" spans="1:6" x14ac:dyDescent="0.25">
      <c r="A61" s="17" t="s">
        <v>426</v>
      </c>
      <c r="B61" s="13" t="s">
        <v>75</v>
      </c>
      <c r="C61" s="14" t="s">
        <v>23</v>
      </c>
      <c r="D61" s="15">
        <v>172</v>
      </c>
      <c r="E61" s="16"/>
      <c r="F61" s="12">
        <f>ROUND(D61*E61,2)</f>
        <v>0</v>
      </c>
    </row>
    <row r="63" spans="1:6" x14ac:dyDescent="0.25">
      <c r="A63" s="17" t="s">
        <v>427</v>
      </c>
      <c r="B63" s="13" t="s">
        <v>76</v>
      </c>
      <c r="C63" s="14" t="s">
        <v>23</v>
      </c>
      <c r="D63" s="15">
        <v>179</v>
      </c>
      <c r="E63" s="16"/>
      <c r="F63" s="12">
        <f>ROUND(D63*E63,2)</f>
        <v>0</v>
      </c>
    </row>
    <row r="65" spans="1:6" x14ac:dyDescent="0.25">
      <c r="A65" s="17" t="s">
        <v>428</v>
      </c>
      <c r="B65" s="13" t="s">
        <v>77</v>
      </c>
      <c r="C65" s="14" t="s">
        <v>23</v>
      </c>
      <c r="D65" s="15">
        <v>90</v>
      </c>
      <c r="E65" s="16"/>
      <c r="F65" s="12">
        <f>ROUND(D65*E65,2)</f>
        <v>0</v>
      </c>
    </row>
    <row r="67" spans="1:6" x14ac:dyDescent="0.25">
      <c r="B67" s="13" t="s">
        <v>78</v>
      </c>
      <c r="F67" s="12"/>
    </row>
    <row r="69" spans="1:6" ht="41.4" x14ac:dyDescent="0.25">
      <c r="A69" s="17" t="s">
        <v>429</v>
      </c>
      <c r="B69" s="13" t="s">
        <v>79</v>
      </c>
      <c r="C69" s="14" t="s">
        <v>15</v>
      </c>
      <c r="D69" s="15">
        <v>24</v>
      </c>
      <c r="E69" s="16"/>
      <c r="F69" s="12">
        <f>ROUND(D69*E69,2)</f>
        <v>0</v>
      </c>
    </row>
    <row r="104" spans="1:6" x14ac:dyDescent="0.25">
      <c r="A104" s="47"/>
      <c r="B104" s="48" t="s">
        <v>626</v>
      </c>
      <c r="C104" s="49"/>
      <c r="D104" s="50"/>
      <c r="E104" s="51"/>
      <c r="F104" s="52">
        <f>SUM(F52:F102)</f>
        <v>0</v>
      </c>
    </row>
    <row r="106" spans="1:6" ht="15.6" x14ac:dyDescent="0.3">
      <c r="B106" s="35" t="s">
        <v>630</v>
      </c>
    </row>
    <row r="107" spans="1:6" ht="15.6" x14ac:dyDescent="0.3">
      <c r="B107" s="35" t="s">
        <v>382</v>
      </c>
    </row>
    <row r="109" spans="1:6" x14ac:dyDescent="0.25">
      <c r="B109" s="6" t="s">
        <v>658</v>
      </c>
      <c r="F109" s="36">
        <f>+F49</f>
        <v>0</v>
      </c>
    </row>
    <row r="110" spans="1:6" x14ac:dyDescent="0.25">
      <c r="B110" s="6" t="s">
        <v>659</v>
      </c>
      <c r="F110" s="36">
        <f>+F104</f>
        <v>0</v>
      </c>
    </row>
    <row r="112" spans="1:6" x14ac:dyDescent="0.25">
      <c r="B112" s="6" t="s">
        <v>628</v>
      </c>
      <c r="F112" s="57">
        <f>+SUM(F106:F111)</f>
        <v>0</v>
      </c>
    </row>
    <row r="113" spans="1:6" ht="14.4" thickBot="1" x14ac:dyDescent="0.3">
      <c r="A113" s="34"/>
      <c r="B113" s="34"/>
      <c r="C113" s="34"/>
      <c r="D113" s="34"/>
      <c r="E113" s="46"/>
      <c r="F113" s="58"/>
    </row>
    <row r="114" spans="1:6" ht="14.4" thickTop="1" x14ac:dyDescent="0.25"/>
  </sheetData>
  <autoFilter ref="A1:F70" xr:uid="{00000000-0001-0000-0000-000000000000}"/>
  <mergeCells count="1">
    <mergeCell ref="F112:F113"/>
  </mergeCells>
  <phoneticPr fontId="8" type="noConversion"/>
  <pageMargins left="0.70866141732283472" right="0.70866141732283472" top="1.1417322834645669" bottom="0.74803149606299213" header="0.31496062992125984" footer="0.31496062992125984"/>
  <pageSetup paperSize="9" scale="71" fitToHeight="0" orientation="portrait" r:id="rId1"/>
  <headerFooter>
    <oddHeader>&amp;L&amp;"Calibri,Bold"LOLARDP_T02: &amp;"Calibri,Regular"Wits Faculty of Heath Science Library Redevelopment&amp;R&amp;G</oddHeader>
    <oddFooter>&amp;L&amp;10University of the Witwatersrand
Health Sciences Library Upgrade&amp;RBOQ/&amp;P</oddFooter>
  </headerFooter>
  <rowBreaks count="1" manualBreakCount="1">
    <brk id="49" max="5" man="1"/>
  </rowBreaks>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F3F0104-65BC-4E30-8588-606A31E8F13A}">
  <dimension ref="A1:G48"/>
  <sheetViews>
    <sheetView topLeftCell="A16" zoomScale="106" zoomScaleNormal="106" workbookViewId="0">
      <selection activeCell="A27" sqref="A27"/>
    </sheetView>
  </sheetViews>
  <sheetFormatPr defaultColWidth="8.88671875" defaultRowHeight="13.8" x14ac:dyDescent="0.25"/>
  <cols>
    <col min="1" max="1" width="10.6640625" style="6" customWidth="1"/>
    <col min="2" max="2" width="48.33203125" style="6" customWidth="1"/>
    <col min="3" max="3" width="10.6640625" style="6" customWidth="1"/>
    <col min="4" max="4" width="13" style="6" customWidth="1"/>
    <col min="5" max="5" width="13" style="8" customWidth="1"/>
    <col min="6" max="6" width="18.33203125" style="9" customWidth="1"/>
    <col min="7" max="7" width="8.88671875" style="4"/>
    <col min="8" max="16384" width="8.88671875" style="5"/>
  </cols>
  <sheetData>
    <row r="1" spans="1:6" x14ac:dyDescent="0.25">
      <c r="A1" s="1" t="s">
        <v>0</v>
      </c>
      <c r="B1" s="1" t="s">
        <v>1</v>
      </c>
      <c r="C1" s="1" t="s">
        <v>2</v>
      </c>
      <c r="D1" s="1" t="s">
        <v>3</v>
      </c>
      <c r="E1" s="2" t="s">
        <v>4</v>
      </c>
      <c r="F1" s="3" t="s">
        <v>5</v>
      </c>
    </row>
    <row r="3" spans="1:6" ht="17.399999999999999" x14ac:dyDescent="0.3">
      <c r="B3" s="7" t="s">
        <v>365</v>
      </c>
    </row>
    <row r="5" spans="1:6" ht="15.6" x14ac:dyDescent="0.3">
      <c r="B5" s="10" t="s">
        <v>80</v>
      </c>
    </row>
    <row r="7" spans="1:6" x14ac:dyDescent="0.25">
      <c r="B7" s="11" t="s">
        <v>81</v>
      </c>
      <c r="F7" s="12"/>
    </row>
    <row r="9" spans="1:6" ht="41.4" x14ac:dyDescent="0.25">
      <c r="B9" s="13" t="s">
        <v>82</v>
      </c>
      <c r="F9" s="12"/>
    </row>
    <row r="11" spans="1:6" ht="27.6" x14ac:dyDescent="0.25">
      <c r="A11" s="17" t="s">
        <v>430</v>
      </c>
      <c r="B11" s="13" t="s">
        <v>83</v>
      </c>
      <c r="C11" s="14" t="s">
        <v>15</v>
      </c>
      <c r="D11" s="15">
        <v>1</v>
      </c>
      <c r="E11" s="16"/>
      <c r="F11" s="12">
        <f>ROUND(D11*E11,2)</f>
        <v>0</v>
      </c>
    </row>
    <row r="13" spans="1:6" ht="27.6" x14ac:dyDescent="0.25">
      <c r="A13" s="17" t="s">
        <v>431</v>
      </c>
      <c r="B13" s="13" t="s">
        <v>84</v>
      </c>
      <c r="C13" s="14" t="s">
        <v>15</v>
      </c>
      <c r="D13" s="15">
        <v>4</v>
      </c>
      <c r="E13" s="16"/>
      <c r="F13" s="12">
        <f>ROUND(D13*E13,2)</f>
        <v>0</v>
      </c>
    </row>
    <row r="15" spans="1:6" ht="27.6" x14ac:dyDescent="0.25">
      <c r="A15" s="17" t="s">
        <v>432</v>
      </c>
      <c r="B15" s="13" t="s">
        <v>85</v>
      </c>
      <c r="C15" s="14" t="s">
        <v>15</v>
      </c>
      <c r="D15" s="15">
        <v>2</v>
      </c>
      <c r="E15" s="16"/>
      <c r="F15" s="12">
        <f>ROUND(D15*E15,2)</f>
        <v>0</v>
      </c>
    </row>
    <row r="17" spans="1:6" ht="27.6" x14ac:dyDescent="0.25">
      <c r="A17" s="17" t="s">
        <v>433</v>
      </c>
      <c r="B17" s="13" t="s">
        <v>86</v>
      </c>
      <c r="C17" s="14" t="s">
        <v>15</v>
      </c>
      <c r="D17" s="15">
        <v>4</v>
      </c>
      <c r="E17" s="16"/>
      <c r="F17" s="12">
        <f>ROUND(D17*E17,2)</f>
        <v>0</v>
      </c>
    </row>
    <row r="19" spans="1:6" ht="41.4" x14ac:dyDescent="0.25">
      <c r="A19" s="17" t="s">
        <v>434</v>
      </c>
      <c r="B19" s="13" t="s">
        <v>87</v>
      </c>
      <c r="C19" s="14" t="s">
        <v>15</v>
      </c>
      <c r="D19" s="15">
        <v>3</v>
      </c>
      <c r="E19" s="16"/>
      <c r="F19" s="12">
        <f>ROUND(D19*E19,2)</f>
        <v>0</v>
      </c>
    </row>
    <row r="21" spans="1:6" x14ac:dyDescent="0.25">
      <c r="B21" s="11" t="s">
        <v>88</v>
      </c>
      <c r="F21" s="12"/>
    </row>
    <row r="23" spans="1:6" ht="69" x14ac:dyDescent="0.25">
      <c r="B23" s="13" t="s">
        <v>89</v>
      </c>
      <c r="F23" s="12"/>
    </row>
    <row r="25" spans="1:6" ht="69" x14ac:dyDescent="0.25">
      <c r="A25" s="17" t="s">
        <v>435</v>
      </c>
      <c r="B25" s="13" t="s">
        <v>90</v>
      </c>
      <c r="C25" s="14" t="s">
        <v>15</v>
      </c>
      <c r="D25" s="15">
        <v>8</v>
      </c>
      <c r="E25" s="16"/>
      <c r="F25" s="12">
        <f>ROUND(D25*E25,2)</f>
        <v>0</v>
      </c>
    </row>
    <row r="27" spans="1:6" ht="69" x14ac:dyDescent="0.25">
      <c r="A27" s="17" t="s">
        <v>436</v>
      </c>
      <c r="B27" s="13" t="s">
        <v>91</v>
      </c>
      <c r="C27" s="14" t="s">
        <v>15</v>
      </c>
      <c r="D27" s="15">
        <v>2</v>
      </c>
      <c r="E27" s="16"/>
      <c r="F27" s="12">
        <f>ROUND(D27*E27,2)</f>
        <v>0</v>
      </c>
    </row>
    <row r="29" spans="1:6" x14ac:dyDescent="0.25">
      <c r="B29" s="11" t="s">
        <v>92</v>
      </c>
      <c r="F29" s="12"/>
    </row>
    <row r="31" spans="1:6" x14ac:dyDescent="0.25">
      <c r="B31" s="13" t="s">
        <v>93</v>
      </c>
      <c r="F31" s="12"/>
    </row>
    <row r="33" spans="1:6" x14ac:dyDescent="0.25">
      <c r="A33" s="17" t="s">
        <v>437</v>
      </c>
      <c r="B33" s="13" t="s">
        <v>94</v>
      </c>
      <c r="C33" s="14" t="s">
        <v>23</v>
      </c>
      <c r="D33" s="15">
        <v>1177</v>
      </c>
      <c r="E33" s="16"/>
      <c r="F33" s="12">
        <f>ROUND(D33*E33,2)</f>
        <v>0</v>
      </c>
    </row>
    <row r="39" spans="1:6" x14ac:dyDescent="0.25">
      <c r="A39" s="47"/>
      <c r="B39" s="48" t="s">
        <v>626</v>
      </c>
      <c r="C39" s="49"/>
      <c r="D39" s="50"/>
      <c r="E39" s="51"/>
      <c r="F39" s="52">
        <f>+SUM(F3:F37)</f>
        <v>0</v>
      </c>
    </row>
    <row r="41" spans="1:6" ht="15.6" x14ac:dyDescent="0.3">
      <c r="B41" s="35" t="s">
        <v>631</v>
      </c>
    </row>
    <row r="42" spans="1:6" ht="15.6" x14ac:dyDescent="0.3">
      <c r="B42" s="35" t="s">
        <v>654</v>
      </c>
    </row>
    <row r="44" spans="1:6" x14ac:dyDescent="0.25">
      <c r="B44" s="6" t="s">
        <v>660</v>
      </c>
      <c r="F44" s="36">
        <f>+F39</f>
        <v>0</v>
      </c>
    </row>
    <row r="46" spans="1:6" x14ac:dyDescent="0.25">
      <c r="B46" s="6" t="s">
        <v>628</v>
      </c>
      <c r="F46" s="57">
        <f>+SUM(F41:F45)</f>
        <v>0</v>
      </c>
    </row>
    <row r="47" spans="1:6" ht="14.4" thickBot="1" x14ac:dyDescent="0.3">
      <c r="A47" s="34"/>
      <c r="B47" s="34"/>
      <c r="C47" s="34"/>
      <c r="D47" s="34"/>
      <c r="E47" s="46"/>
      <c r="F47" s="58"/>
    </row>
    <row r="48" spans="1:6" ht="14.4" thickTop="1" x14ac:dyDescent="0.25"/>
  </sheetData>
  <autoFilter ref="A1:F34" xr:uid="{00000000-0001-0000-0000-000000000000}"/>
  <mergeCells count="1">
    <mergeCell ref="F46:F47"/>
  </mergeCells>
  <pageMargins left="0.70866141732283472" right="0.70866141732283472" top="1.1417322834645669" bottom="0.74803149606299213" header="0.31496062992125984" footer="0.31496062992125984"/>
  <pageSetup paperSize="9" scale="71" fitToHeight="0" orientation="portrait" r:id="rId1"/>
  <headerFooter>
    <oddHeader>&amp;L&amp;"Calibri,Bold"LOLARDP_T02: &amp;"Calibri,Regular"Wits Faculty of Heath Science Library Redevelopment&amp;R&amp;G</oddHeader>
    <oddFooter>&amp;L&amp;10University of the Witwatersrand
Health Sciences Library Upgrade&amp;RBOQ/&amp;P</oddFooter>
  </headerFooter>
  <legacyDrawingHF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EB7468-ED06-42CD-843B-BA13F89A90DD}">
  <dimension ref="A1:F257"/>
  <sheetViews>
    <sheetView zoomScale="106" zoomScaleNormal="106" workbookViewId="0">
      <selection activeCell="A27" sqref="A27"/>
    </sheetView>
  </sheetViews>
  <sheetFormatPr defaultColWidth="8.88671875" defaultRowHeight="13.8" x14ac:dyDescent="0.25"/>
  <cols>
    <col min="1" max="1" width="10.6640625" style="6" customWidth="1"/>
    <col min="2" max="2" width="56.33203125" style="6" customWidth="1"/>
    <col min="3" max="3" width="10.6640625" style="6" customWidth="1"/>
    <col min="4" max="4" width="12.33203125" style="6" customWidth="1"/>
    <col min="5" max="5" width="12.33203125" style="8" customWidth="1"/>
    <col min="6" max="6" width="18.33203125" style="9" customWidth="1"/>
    <col min="7" max="16384" width="8.88671875" style="5"/>
  </cols>
  <sheetData>
    <row r="1" spans="1:6" x14ac:dyDescent="0.25">
      <c r="A1" s="1" t="s">
        <v>0</v>
      </c>
      <c r="B1" s="1" t="s">
        <v>1</v>
      </c>
      <c r="C1" s="1" t="s">
        <v>2</v>
      </c>
      <c r="D1" s="1" t="s">
        <v>3</v>
      </c>
      <c r="E1" s="2" t="s">
        <v>4</v>
      </c>
      <c r="F1" s="3" t="s">
        <v>5</v>
      </c>
    </row>
    <row r="3" spans="1:6" ht="17.399999999999999" x14ac:dyDescent="0.3">
      <c r="B3" s="7" t="s">
        <v>366</v>
      </c>
    </row>
    <row r="5" spans="1:6" ht="15.6" x14ac:dyDescent="0.3">
      <c r="B5" s="10" t="s">
        <v>95</v>
      </c>
    </row>
    <row r="7" spans="1:6" x14ac:dyDescent="0.25">
      <c r="B7" s="11" t="s">
        <v>96</v>
      </c>
      <c r="F7" s="12"/>
    </row>
    <row r="9" spans="1:6" ht="82.8" x14ac:dyDescent="0.25">
      <c r="B9" s="13" t="s">
        <v>97</v>
      </c>
      <c r="F9" s="12"/>
    </row>
    <row r="11" spans="1:6" ht="27.6" x14ac:dyDescent="0.25">
      <c r="A11" s="17" t="s">
        <v>438</v>
      </c>
      <c r="B11" s="13" t="s">
        <v>98</v>
      </c>
      <c r="C11" s="14" t="s">
        <v>12</v>
      </c>
      <c r="D11" s="15">
        <v>478</v>
      </c>
      <c r="E11" s="16"/>
      <c r="F11" s="12">
        <f>ROUND(D11*E11,2)</f>
        <v>0</v>
      </c>
    </row>
    <row r="13" spans="1:6" ht="27.6" x14ac:dyDescent="0.25">
      <c r="A13" s="17" t="s">
        <v>439</v>
      </c>
      <c r="B13" s="13" t="s">
        <v>99</v>
      </c>
      <c r="C13" s="14" t="s">
        <v>12</v>
      </c>
      <c r="D13" s="15">
        <v>0</v>
      </c>
      <c r="F13" s="12">
        <f>ROUND(D13*E13,2)</f>
        <v>0</v>
      </c>
    </row>
    <row r="15" spans="1:6" ht="69" x14ac:dyDescent="0.25">
      <c r="A15" s="17" t="s">
        <v>440</v>
      </c>
      <c r="B15" s="13" t="s">
        <v>100</v>
      </c>
      <c r="C15" s="14" t="s">
        <v>12</v>
      </c>
      <c r="D15" s="15">
        <v>113</v>
      </c>
      <c r="E15" s="16"/>
      <c r="F15" s="12">
        <f>ROUND(D15*E15,2)</f>
        <v>0</v>
      </c>
    </row>
    <row r="17" spans="1:6" ht="27.6" x14ac:dyDescent="0.25">
      <c r="A17" s="17" t="s">
        <v>441</v>
      </c>
      <c r="B17" s="13" t="s">
        <v>101</v>
      </c>
      <c r="C17" s="14" t="s">
        <v>15</v>
      </c>
      <c r="D17" s="15">
        <v>63</v>
      </c>
      <c r="E17" s="16"/>
      <c r="F17" s="12">
        <f>ROUND(D17*E17,2)</f>
        <v>0</v>
      </c>
    </row>
    <row r="19" spans="1:6" ht="55.2" x14ac:dyDescent="0.25">
      <c r="B19" s="13" t="s">
        <v>102</v>
      </c>
      <c r="F19" s="12"/>
    </row>
    <row r="21" spans="1:6" ht="27.6" x14ac:dyDescent="0.25">
      <c r="A21" s="17" t="s">
        <v>442</v>
      </c>
      <c r="B21" s="13" t="s">
        <v>98</v>
      </c>
      <c r="C21" s="14" t="s">
        <v>12</v>
      </c>
      <c r="D21" s="15">
        <v>458</v>
      </c>
      <c r="E21" s="16"/>
      <c r="F21" s="12">
        <f>ROUND(D21*E21,2)</f>
        <v>0</v>
      </c>
    </row>
    <row r="23" spans="1:6" ht="27.6" x14ac:dyDescent="0.25">
      <c r="A23" s="17" t="s">
        <v>443</v>
      </c>
      <c r="B23" s="13" t="s">
        <v>99</v>
      </c>
      <c r="C23" s="14" t="s">
        <v>12</v>
      </c>
      <c r="D23" s="15">
        <v>0</v>
      </c>
      <c r="F23" s="12">
        <f>ROUND(D23*E23,2)</f>
        <v>0</v>
      </c>
    </row>
    <row r="25" spans="1:6" ht="27.6" x14ac:dyDescent="0.25">
      <c r="A25" s="17" t="s">
        <v>444</v>
      </c>
      <c r="B25" s="13" t="s">
        <v>103</v>
      </c>
      <c r="C25" s="14" t="s">
        <v>15</v>
      </c>
      <c r="D25" s="15">
        <v>0</v>
      </c>
      <c r="F25" s="12">
        <f>ROUND(D25*E25,2)</f>
        <v>0</v>
      </c>
    </row>
    <row r="27" spans="1:6" x14ac:dyDescent="0.25">
      <c r="A27" s="17" t="s">
        <v>445</v>
      </c>
      <c r="B27" s="13" t="s">
        <v>104</v>
      </c>
      <c r="C27" s="14" t="s">
        <v>15</v>
      </c>
      <c r="D27" s="15">
        <v>96</v>
      </c>
      <c r="E27" s="16"/>
      <c r="F27" s="12">
        <f>ROUND(D27*E27,2)</f>
        <v>0</v>
      </c>
    </row>
    <row r="29" spans="1:6" ht="55.2" x14ac:dyDescent="0.25">
      <c r="B29" s="13" t="s">
        <v>105</v>
      </c>
      <c r="F29" s="12"/>
    </row>
    <row r="31" spans="1:6" ht="27.6" x14ac:dyDescent="0.25">
      <c r="A31" s="17" t="s">
        <v>446</v>
      </c>
      <c r="B31" s="13" t="s">
        <v>98</v>
      </c>
      <c r="C31" s="14" t="s">
        <v>12</v>
      </c>
      <c r="D31" s="15">
        <v>1497</v>
      </c>
      <c r="E31" s="16"/>
      <c r="F31" s="12">
        <f>ROUND(D31*E31,2)</f>
        <v>0</v>
      </c>
    </row>
    <row r="32" spans="1:6" x14ac:dyDescent="0.25">
      <c r="A32" s="17"/>
      <c r="B32" s="13"/>
      <c r="C32" s="14"/>
      <c r="D32" s="15"/>
      <c r="E32" s="16"/>
      <c r="F32" s="12"/>
    </row>
    <row r="33" spans="1:6" x14ac:dyDescent="0.25">
      <c r="A33" s="47"/>
      <c r="B33" s="48" t="s">
        <v>626</v>
      </c>
      <c r="C33" s="49"/>
      <c r="D33" s="50"/>
      <c r="E33" s="51"/>
      <c r="F33" s="52">
        <f>+SUM(F9:F31)</f>
        <v>0</v>
      </c>
    </row>
    <row r="34" spans="1:6" ht="27.6" x14ac:dyDescent="0.25">
      <c r="A34" s="17" t="s">
        <v>447</v>
      </c>
      <c r="B34" s="13" t="s">
        <v>99</v>
      </c>
      <c r="C34" s="14" t="s">
        <v>12</v>
      </c>
      <c r="D34" s="15">
        <v>0</v>
      </c>
      <c r="F34" s="12">
        <f>ROUND(D34*E34,2)</f>
        <v>0</v>
      </c>
    </row>
    <row r="36" spans="1:6" ht="27.6" x14ac:dyDescent="0.25">
      <c r="A36" s="17" t="s">
        <v>448</v>
      </c>
      <c r="B36" s="13" t="s">
        <v>106</v>
      </c>
      <c r="C36" s="14" t="s">
        <v>23</v>
      </c>
      <c r="D36" s="15">
        <v>22</v>
      </c>
      <c r="E36" s="16"/>
      <c r="F36" s="12">
        <f>ROUND(D36*E36,2)</f>
        <v>0</v>
      </c>
    </row>
    <row r="37" spans="1:6" x14ac:dyDescent="0.25">
      <c r="A37" s="17"/>
      <c r="B37" s="13"/>
      <c r="C37" s="14"/>
      <c r="D37" s="15"/>
      <c r="E37" s="16"/>
      <c r="F37" s="12"/>
    </row>
    <row r="38" spans="1:6" x14ac:dyDescent="0.25">
      <c r="A38" s="17"/>
      <c r="B38" s="13"/>
      <c r="C38" s="14"/>
      <c r="D38" s="15"/>
      <c r="E38" s="16"/>
      <c r="F38" s="12"/>
    </row>
    <row r="39" spans="1:6" ht="27.6" x14ac:dyDescent="0.25">
      <c r="A39" s="17" t="s">
        <v>449</v>
      </c>
      <c r="B39" s="13" t="s">
        <v>103</v>
      </c>
      <c r="C39" s="14" t="s">
        <v>15</v>
      </c>
      <c r="D39" s="15">
        <v>77</v>
      </c>
      <c r="E39" s="16"/>
      <c r="F39" s="12">
        <f>ROUND(D39*E39,2)</f>
        <v>0</v>
      </c>
    </row>
    <row r="40" spans="1:6" x14ac:dyDescent="0.25">
      <c r="E40" s="16"/>
    </row>
    <row r="41" spans="1:6" x14ac:dyDescent="0.25">
      <c r="A41" s="17" t="s">
        <v>450</v>
      </c>
      <c r="B41" s="13" t="s">
        <v>104</v>
      </c>
      <c r="C41" s="14" t="s">
        <v>15</v>
      </c>
      <c r="D41" s="15">
        <v>0</v>
      </c>
      <c r="E41" s="16"/>
      <c r="F41" s="12">
        <f>ROUND(D41*E41,2)</f>
        <v>0</v>
      </c>
    </row>
    <row r="42" spans="1:6" x14ac:dyDescent="0.25">
      <c r="E42" s="16"/>
    </row>
    <row r="43" spans="1:6" ht="55.2" x14ac:dyDescent="0.25">
      <c r="B43" s="13" t="s">
        <v>107</v>
      </c>
      <c r="E43" s="16"/>
      <c r="F43" s="12"/>
    </row>
    <row r="44" spans="1:6" x14ac:dyDescent="0.25">
      <c r="E44" s="16"/>
    </row>
    <row r="45" spans="1:6" ht="27.6" x14ac:dyDescent="0.25">
      <c r="A45" s="17" t="s">
        <v>451</v>
      </c>
      <c r="B45" s="13" t="s">
        <v>98</v>
      </c>
      <c r="C45" s="14" t="s">
        <v>12</v>
      </c>
      <c r="D45" s="15">
        <v>156</v>
      </c>
      <c r="E45" s="16"/>
      <c r="F45" s="12">
        <f>ROUND(D45*E45,2)</f>
        <v>0</v>
      </c>
    </row>
    <row r="46" spans="1:6" x14ac:dyDescent="0.25">
      <c r="E46" s="16"/>
    </row>
    <row r="47" spans="1:6" ht="27.6" x14ac:dyDescent="0.25">
      <c r="A47" s="17" t="s">
        <v>452</v>
      </c>
      <c r="B47" s="13" t="s">
        <v>99</v>
      </c>
      <c r="C47" s="14" t="s">
        <v>12</v>
      </c>
      <c r="D47" s="15">
        <v>0</v>
      </c>
      <c r="E47" s="16"/>
      <c r="F47" s="12">
        <f>ROUND(D47*E47,2)</f>
        <v>0</v>
      </c>
    </row>
    <row r="48" spans="1:6" x14ac:dyDescent="0.25">
      <c r="E48" s="16"/>
    </row>
    <row r="49" spans="1:6" ht="27.6" x14ac:dyDescent="0.25">
      <c r="A49" s="17" t="s">
        <v>453</v>
      </c>
      <c r="B49" s="13" t="s">
        <v>103</v>
      </c>
      <c r="C49" s="14" t="s">
        <v>15</v>
      </c>
      <c r="D49" s="15">
        <v>0</v>
      </c>
      <c r="E49" s="16"/>
      <c r="F49" s="12">
        <f>ROUND(D49*E49,2)</f>
        <v>0</v>
      </c>
    </row>
    <row r="50" spans="1:6" x14ac:dyDescent="0.25">
      <c r="E50" s="16"/>
    </row>
    <row r="51" spans="1:6" x14ac:dyDescent="0.25">
      <c r="A51" s="17" t="s">
        <v>454</v>
      </c>
      <c r="B51" s="13" t="s">
        <v>104</v>
      </c>
      <c r="C51" s="14" t="s">
        <v>15</v>
      </c>
      <c r="D51" s="15">
        <v>28</v>
      </c>
      <c r="E51" s="16"/>
      <c r="F51" s="12">
        <f>ROUND(D51*E51,2)</f>
        <v>0</v>
      </c>
    </row>
    <row r="52" spans="1:6" x14ac:dyDescent="0.25">
      <c r="E52" s="16"/>
    </row>
    <row r="53" spans="1:6" ht="55.2" x14ac:dyDescent="0.25">
      <c r="B53" s="13" t="s">
        <v>108</v>
      </c>
      <c r="E53" s="16"/>
      <c r="F53" s="12"/>
    </row>
    <row r="55" spans="1:6" ht="27.6" x14ac:dyDescent="0.25">
      <c r="A55" s="17" t="s">
        <v>455</v>
      </c>
      <c r="B55" s="13" t="s">
        <v>98</v>
      </c>
      <c r="C55" s="14" t="s">
        <v>12</v>
      </c>
      <c r="D55" s="15">
        <v>21</v>
      </c>
      <c r="E55" s="16"/>
      <c r="F55" s="12">
        <f>ROUND(D55*E55,2)</f>
        <v>0</v>
      </c>
    </row>
    <row r="57" spans="1:6" ht="27.6" x14ac:dyDescent="0.25">
      <c r="A57" s="17" t="s">
        <v>456</v>
      </c>
      <c r="B57" s="13" t="s">
        <v>99</v>
      </c>
      <c r="C57" s="14" t="s">
        <v>12</v>
      </c>
      <c r="D57" s="15">
        <v>0</v>
      </c>
      <c r="F57" s="12">
        <f>ROUND(D57*E57,2)</f>
        <v>0</v>
      </c>
    </row>
    <row r="59" spans="1:6" ht="27.6" x14ac:dyDescent="0.25">
      <c r="A59" s="17" t="s">
        <v>457</v>
      </c>
      <c r="B59" s="13" t="s">
        <v>103</v>
      </c>
      <c r="C59" s="14" t="s">
        <v>15</v>
      </c>
      <c r="D59" s="15">
        <v>6</v>
      </c>
      <c r="E59" s="16"/>
      <c r="F59" s="12">
        <f>ROUND(D59*E59,2)</f>
        <v>0</v>
      </c>
    </row>
    <row r="61" spans="1:6" x14ac:dyDescent="0.25">
      <c r="A61" s="17" t="s">
        <v>458</v>
      </c>
      <c r="B61" s="13" t="s">
        <v>104</v>
      </c>
      <c r="C61" s="14" t="s">
        <v>15</v>
      </c>
      <c r="D61" s="15">
        <v>0</v>
      </c>
      <c r="F61" s="12">
        <f>ROUND(D61*E61,2)</f>
        <v>0</v>
      </c>
    </row>
    <row r="63" spans="1:6" x14ac:dyDescent="0.25">
      <c r="B63" s="13" t="s">
        <v>109</v>
      </c>
      <c r="F63" s="12"/>
    </row>
    <row r="65" spans="1:6" x14ac:dyDescent="0.25">
      <c r="A65" s="17" t="s">
        <v>459</v>
      </c>
      <c r="B65" s="13" t="s">
        <v>110</v>
      </c>
      <c r="C65" s="14" t="s">
        <v>23</v>
      </c>
      <c r="D65" s="15">
        <v>1531</v>
      </c>
      <c r="E65" s="16"/>
      <c r="F65" s="12">
        <f>ROUND(D65*E65,2)</f>
        <v>0</v>
      </c>
    </row>
    <row r="68" spans="1:6" x14ac:dyDescent="0.25">
      <c r="A68" s="47"/>
      <c r="B68" s="48" t="s">
        <v>626</v>
      </c>
      <c r="C68" s="49"/>
      <c r="D68" s="50"/>
      <c r="E68" s="51"/>
      <c r="F68" s="52">
        <f>+SUM(F34:F66)</f>
        <v>0</v>
      </c>
    </row>
    <row r="69" spans="1:6" x14ac:dyDescent="0.25">
      <c r="B69" s="11" t="s">
        <v>111</v>
      </c>
      <c r="F69" s="12"/>
    </row>
    <row r="71" spans="1:6" ht="41.4" x14ac:dyDescent="0.25">
      <c r="B71" s="13" t="s">
        <v>112</v>
      </c>
      <c r="F71" s="12"/>
    </row>
    <row r="72" spans="1:6" ht="27.6" x14ac:dyDescent="0.25">
      <c r="A72" s="17" t="s">
        <v>461</v>
      </c>
      <c r="B72" s="13" t="s">
        <v>113</v>
      </c>
      <c r="C72" s="14" t="s">
        <v>67</v>
      </c>
      <c r="D72" s="15">
        <v>156</v>
      </c>
      <c r="E72" s="16"/>
      <c r="F72" s="12">
        <f>ROUND(D72*E72,2)</f>
        <v>0</v>
      </c>
    </row>
    <row r="73" spans="1:6" x14ac:dyDescent="0.25">
      <c r="A73" s="17"/>
      <c r="B73" s="13"/>
      <c r="C73" s="14"/>
      <c r="D73" s="15"/>
      <c r="E73" s="16"/>
      <c r="F73" s="12"/>
    </row>
    <row r="74" spans="1:6" x14ac:dyDescent="0.25">
      <c r="B74" s="13" t="s">
        <v>114</v>
      </c>
      <c r="F74" s="12"/>
    </row>
    <row r="75" spans="1:6" x14ac:dyDescent="0.25">
      <c r="A75" s="17"/>
      <c r="B75" s="33"/>
      <c r="C75" s="14"/>
      <c r="D75" s="15"/>
      <c r="E75" s="16"/>
      <c r="F75" s="12"/>
    </row>
    <row r="76" spans="1:6" x14ac:dyDescent="0.25">
      <c r="A76" s="17" t="s">
        <v>460</v>
      </c>
      <c r="B76" s="13" t="s">
        <v>115</v>
      </c>
      <c r="C76" s="14" t="s">
        <v>67</v>
      </c>
      <c r="D76" s="15">
        <v>1497</v>
      </c>
      <c r="E76" s="16"/>
      <c r="F76" s="12">
        <f>ROUND(D76*E76,2)</f>
        <v>0</v>
      </c>
    </row>
    <row r="78" spans="1:6" x14ac:dyDescent="0.25">
      <c r="B78" s="11" t="s">
        <v>116</v>
      </c>
      <c r="F78" s="12"/>
    </row>
    <row r="80" spans="1:6" ht="41.4" x14ac:dyDescent="0.25">
      <c r="B80" s="13" t="s">
        <v>117</v>
      </c>
      <c r="F80" s="12"/>
    </row>
    <row r="82" spans="1:6" x14ac:dyDescent="0.25">
      <c r="A82" s="17" t="s">
        <v>462</v>
      </c>
      <c r="B82" s="13" t="s">
        <v>118</v>
      </c>
      <c r="C82" s="14" t="s">
        <v>15</v>
      </c>
      <c r="D82" s="15">
        <v>66</v>
      </c>
      <c r="E82" s="16"/>
      <c r="F82" s="12">
        <f>ROUND(D82*E82,2)</f>
        <v>0</v>
      </c>
    </row>
    <row r="84" spans="1:6" ht="27.6" x14ac:dyDescent="0.25">
      <c r="B84" s="13" t="s">
        <v>119</v>
      </c>
    </row>
    <row r="86" spans="1:6" ht="41.4" x14ac:dyDescent="0.25">
      <c r="B86" s="13" t="s">
        <v>120</v>
      </c>
      <c r="F86" s="12"/>
    </row>
    <row r="88" spans="1:6" ht="41.4" x14ac:dyDescent="0.25">
      <c r="A88" s="17" t="s">
        <v>463</v>
      </c>
      <c r="B88" s="13" t="s">
        <v>121</v>
      </c>
      <c r="C88" s="14" t="s">
        <v>23</v>
      </c>
      <c r="D88" s="15">
        <v>57</v>
      </c>
      <c r="E88" s="16"/>
      <c r="F88" s="12">
        <f>ROUND(D88*E88,2)</f>
        <v>0</v>
      </c>
    </row>
    <row r="90" spans="1:6" x14ac:dyDescent="0.25">
      <c r="B90" s="13" t="s">
        <v>122</v>
      </c>
      <c r="F90" s="12"/>
    </row>
    <row r="92" spans="1:6" x14ac:dyDescent="0.25">
      <c r="A92" s="17" t="s">
        <v>464</v>
      </c>
      <c r="B92" s="13" t="s">
        <v>123</v>
      </c>
      <c r="C92" s="14" t="s">
        <v>15</v>
      </c>
      <c r="D92" s="15">
        <v>2</v>
      </c>
      <c r="E92" s="16"/>
      <c r="F92" s="12">
        <f>ROUND(D92*E92,2)</f>
        <v>0</v>
      </c>
    </row>
    <row r="94" spans="1:6" x14ac:dyDescent="0.25">
      <c r="A94" s="17" t="s">
        <v>465</v>
      </c>
      <c r="B94" s="13" t="s">
        <v>124</v>
      </c>
      <c r="C94" s="14" t="s">
        <v>15</v>
      </c>
      <c r="D94" s="15">
        <v>4</v>
      </c>
      <c r="E94" s="16"/>
      <c r="F94" s="12">
        <f>ROUND(D94*E94,2)</f>
        <v>0</v>
      </c>
    </row>
    <row r="96" spans="1:6" x14ac:dyDescent="0.25">
      <c r="A96" s="17" t="s">
        <v>466</v>
      </c>
      <c r="B96" s="13" t="s">
        <v>125</v>
      </c>
      <c r="C96" s="14" t="s">
        <v>15</v>
      </c>
      <c r="D96" s="15">
        <v>9</v>
      </c>
      <c r="E96" s="16"/>
      <c r="F96" s="12">
        <f>ROUND(D96*E96,2)</f>
        <v>0</v>
      </c>
    </row>
    <row r="98" spans="1:6" ht="96.6" x14ac:dyDescent="0.25">
      <c r="B98" s="13" t="s">
        <v>126</v>
      </c>
      <c r="F98" s="12"/>
    </row>
    <row r="100" spans="1:6" ht="27.6" x14ac:dyDescent="0.25">
      <c r="A100" s="17" t="s">
        <v>467</v>
      </c>
      <c r="B100" s="13" t="s">
        <v>127</v>
      </c>
      <c r="C100" s="14" t="s">
        <v>15</v>
      </c>
      <c r="D100" s="15">
        <v>2</v>
      </c>
      <c r="E100" s="16"/>
      <c r="F100" s="12">
        <f>ROUND(D100*E100,2)</f>
        <v>0</v>
      </c>
    </row>
    <row r="102" spans="1:6" ht="27.6" x14ac:dyDescent="0.25">
      <c r="A102" s="17" t="s">
        <v>468</v>
      </c>
      <c r="B102" s="13" t="s">
        <v>85</v>
      </c>
      <c r="C102" s="14" t="s">
        <v>15</v>
      </c>
      <c r="D102" s="15">
        <v>1</v>
      </c>
      <c r="E102" s="16"/>
      <c r="F102" s="12">
        <f>ROUND(D102*E102,2)</f>
        <v>0</v>
      </c>
    </row>
    <row r="104" spans="1:6" ht="41.4" x14ac:dyDescent="0.25">
      <c r="B104" s="13" t="s">
        <v>128</v>
      </c>
      <c r="F104" s="12"/>
    </row>
    <row r="106" spans="1:6" x14ac:dyDescent="0.25">
      <c r="A106" s="47"/>
      <c r="B106" s="48" t="s">
        <v>626</v>
      </c>
      <c r="C106" s="49"/>
      <c r="D106" s="50"/>
      <c r="E106" s="51"/>
      <c r="F106" s="52">
        <f>+SUM(F70:F104)</f>
        <v>0</v>
      </c>
    </row>
    <row r="107" spans="1:6" ht="41.4" x14ac:dyDescent="0.25">
      <c r="A107" s="17" t="s">
        <v>469</v>
      </c>
      <c r="B107" s="13" t="s">
        <v>121</v>
      </c>
      <c r="C107" s="14" t="s">
        <v>23</v>
      </c>
      <c r="D107" s="15">
        <v>12</v>
      </c>
      <c r="E107" s="16"/>
      <c r="F107" s="12">
        <f>ROUND(D107*E107,2)</f>
        <v>0</v>
      </c>
    </row>
    <row r="108" spans="1:6" x14ac:dyDescent="0.25">
      <c r="A108" s="17"/>
      <c r="B108" s="13"/>
      <c r="C108" s="14"/>
      <c r="D108" s="15"/>
      <c r="E108" s="16"/>
      <c r="F108" s="12"/>
    </row>
    <row r="109" spans="1:6" x14ac:dyDescent="0.25">
      <c r="B109" s="13" t="s">
        <v>122</v>
      </c>
      <c r="F109" s="12"/>
    </row>
    <row r="111" spans="1:6" x14ac:dyDescent="0.25">
      <c r="A111" s="17" t="s">
        <v>470</v>
      </c>
      <c r="B111" s="13" t="s">
        <v>123</v>
      </c>
      <c r="C111" s="14" t="s">
        <v>15</v>
      </c>
      <c r="D111" s="15">
        <v>1</v>
      </c>
      <c r="E111" s="16"/>
      <c r="F111" s="12">
        <f>ROUND(D111*E111,2)</f>
        <v>0</v>
      </c>
    </row>
    <row r="113" spans="1:6" x14ac:dyDescent="0.25">
      <c r="A113" s="17" t="s">
        <v>471</v>
      </c>
      <c r="B113" s="13" t="s">
        <v>124</v>
      </c>
      <c r="C113" s="14" t="s">
        <v>15</v>
      </c>
      <c r="D113" s="15">
        <v>0</v>
      </c>
      <c r="E113" s="16"/>
      <c r="F113" s="12">
        <f>ROUND(D113*E113,2)</f>
        <v>0</v>
      </c>
    </row>
    <row r="114" spans="1:6" x14ac:dyDescent="0.25">
      <c r="A114" s="17"/>
      <c r="B114" s="13"/>
      <c r="C114" s="14"/>
      <c r="D114" s="15"/>
      <c r="E114" s="16"/>
      <c r="F114" s="12"/>
    </row>
    <row r="115" spans="1:6" x14ac:dyDescent="0.25">
      <c r="A115" s="17" t="s">
        <v>472</v>
      </c>
      <c r="B115" s="13" t="s">
        <v>125</v>
      </c>
      <c r="C115" s="14" t="s">
        <v>15</v>
      </c>
      <c r="D115" s="15">
        <v>2</v>
      </c>
      <c r="E115" s="16"/>
      <c r="F115" s="12">
        <f>ROUND(D115*E115,2)</f>
        <v>0</v>
      </c>
    </row>
    <row r="117" spans="1:6" ht="55.2" x14ac:dyDescent="0.25">
      <c r="B117" s="13" t="s">
        <v>129</v>
      </c>
      <c r="F117" s="12"/>
    </row>
    <row r="119" spans="1:6" ht="27.6" x14ac:dyDescent="0.25">
      <c r="A119" s="17" t="s">
        <v>473</v>
      </c>
      <c r="B119" s="13" t="s">
        <v>130</v>
      </c>
      <c r="C119" s="14" t="s">
        <v>15</v>
      </c>
      <c r="D119" s="15">
        <v>1</v>
      </c>
      <c r="E119" s="16"/>
      <c r="F119" s="12">
        <f>ROUND(D119*E119,2)</f>
        <v>0</v>
      </c>
    </row>
    <row r="121" spans="1:6" ht="41.4" x14ac:dyDescent="0.25">
      <c r="B121" s="13" t="s">
        <v>131</v>
      </c>
      <c r="F121" s="12"/>
    </row>
    <row r="123" spans="1:6" ht="41.4" x14ac:dyDescent="0.25">
      <c r="A123" s="17" t="s">
        <v>474</v>
      </c>
      <c r="B123" s="13" t="s">
        <v>121</v>
      </c>
      <c r="C123" s="14" t="s">
        <v>23</v>
      </c>
      <c r="D123" s="15">
        <v>5</v>
      </c>
      <c r="E123" s="16"/>
      <c r="F123" s="12">
        <f>ROUND(D123*E123,2)</f>
        <v>0</v>
      </c>
    </row>
    <row r="125" spans="1:6" x14ac:dyDescent="0.25">
      <c r="B125" s="13" t="s">
        <v>122</v>
      </c>
      <c r="F125" s="12"/>
    </row>
    <row r="127" spans="1:6" x14ac:dyDescent="0.25">
      <c r="A127" s="17" t="s">
        <v>475</v>
      </c>
      <c r="B127" s="13" t="s">
        <v>123</v>
      </c>
      <c r="C127" s="14" t="s">
        <v>15</v>
      </c>
      <c r="D127" s="15">
        <v>0</v>
      </c>
      <c r="E127" s="16"/>
      <c r="F127" s="12">
        <f>ROUND(D127*E127,2)</f>
        <v>0</v>
      </c>
    </row>
    <row r="129" spans="1:6" x14ac:dyDescent="0.25">
      <c r="A129" s="17" t="s">
        <v>476</v>
      </c>
      <c r="B129" s="13" t="s">
        <v>124</v>
      </c>
      <c r="C129" s="14" t="s">
        <v>15</v>
      </c>
      <c r="D129" s="15">
        <v>1</v>
      </c>
      <c r="E129" s="16"/>
      <c r="F129" s="12">
        <f>ROUND(D129*E129,2)</f>
        <v>0</v>
      </c>
    </row>
    <row r="131" spans="1:6" x14ac:dyDescent="0.25">
      <c r="A131" s="17" t="s">
        <v>477</v>
      </c>
      <c r="B131" s="13" t="s">
        <v>125</v>
      </c>
      <c r="C131" s="14" t="s">
        <v>15</v>
      </c>
      <c r="D131" s="15">
        <v>1</v>
      </c>
      <c r="E131" s="16"/>
      <c r="F131" s="12">
        <f>ROUND(D131*E131,2)</f>
        <v>0</v>
      </c>
    </row>
    <row r="133" spans="1:6" ht="55.2" x14ac:dyDescent="0.25">
      <c r="B133" s="13" t="s">
        <v>129</v>
      </c>
      <c r="F133" s="12"/>
    </row>
    <row r="135" spans="1:6" ht="27.6" x14ac:dyDescent="0.25">
      <c r="A135" s="17" t="s">
        <v>478</v>
      </c>
      <c r="B135" s="13" t="s">
        <v>132</v>
      </c>
      <c r="C135" s="14" t="s">
        <v>15</v>
      </c>
      <c r="D135" s="15">
        <v>1</v>
      </c>
      <c r="E135" s="16"/>
      <c r="F135" s="12">
        <f>ROUND(D135*E135,2)</f>
        <v>0</v>
      </c>
    </row>
    <row r="137" spans="1:6" ht="27.6" x14ac:dyDescent="0.25">
      <c r="B137" s="13" t="s">
        <v>133</v>
      </c>
      <c r="F137" s="12"/>
    </row>
    <row r="139" spans="1:6" ht="41.4" x14ac:dyDescent="0.25">
      <c r="A139" s="17" t="s">
        <v>479</v>
      </c>
      <c r="B139" s="13" t="s">
        <v>121</v>
      </c>
      <c r="C139" s="14" t="s">
        <v>23</v>
      </c>
      <c r="D139" s="15">
        <v>273</v>
      </c>
      <c r="E139" s="16"/>
      <c r="F139" s="12">
        <f>ROUND(D139*E139,2)</f>
        <v>0</v>
      </c>
    </row>
    <row r="141" spans="1:6" ht="41.4" x14ac:dyDescent="0.25">
      <c r="A141" s="17" t="s">
        <v>480</v>
      </c>
      <c r="B141" s="13" t="s">
        <v>134</v>
      </c>
      <c r="C141" s="14" t="s">
        <v>23</v>
      </c>
      <c r="D141" s="15">
        <v>14</v>
      </c>
      <c r="E141" s="16"/>
      <c r="F141" s="12">
        <f>ROUND(D141*E141,2)</f>
        <v>0</v>
      </c>
    </row>
    <row r="143" spans="1:6" x14ac:dyDescent="0.25">
      <c r="A143" s="47"/>
      <c r="B143" s="48" t="s">
        <v>626</v>
      </c>
      <c r="C143" s="49"/>
      <c r="D143" s="50"/>
      <c r="E143" s="51"/>
      <c r="F143" s="52">
        <f>+SUM(F107:F142)</f>
        <v>0</v>
      </c>
    </row>
    <row r="144" spans="1:6" ht="55.2" x14ac:dyDescent="0.25">
      <c r="A144" s="17" t="s">
        <v>481</v>
      </c>
      <c r="B144" s="13" t="s">
        <v>135</v>
      </c>
      <c r="C144" s="14" t="s">
        <v>23</v>
      </c>
      <c r="D144" s="15">
        <v>6</v>
      </c>
      <c r="E144" s="16"/>
      <c r="F144" s="12">
        <f>ROUND(D144*E144,2)</f>
        <v>0</v>
      </c>
    </row>
    <row r="146" spans="1:6" ht="27.6" x14ac:dyDescent="0.25">
      <c r="A146" s="17" t="s">
        <v>482</v>
      </c>
      <c r="B146" s="13" t="s">
        <v>136</v>
      </c>
      <c r="C146" s="14" t="s">
        <v>15</v>
      </c>
      <c r="D146" s="15">
        <v>7</v>
      </c>
      <c r="E146" s="16"/>
      <c r="F146" s="12">
        <f>ROUND(D146*E146,2)</f>
        <v>0</v>
      </c>
    </row>
    <row r="148" spans="1:6" x14ac:dyDescent="0.25">
      <c r="B148" s="13" t="s">
        <v>122</v>
      </c>
      <c r="F148" s="12"/>
    </row>
    <row r="150" spans="1:6" x14ac:dyDescent="0.25">
      <c r="A150" s="17" t="s">
        <v>483</v>
      </c>
      <c r="B150" s="13" t="s">
        <v>123</v>
      </c>
      <c r="C150" s="14" t="s">
        <v>15</v>
      </c>
      <c r="D150" s="15">
        <v>14</v>
      </c>
      <c r="E150" s="16"/>
      <c r="F150" s="12">
        <f>ROUND(D150*E150,2)</f>
        <v>0</v>
      </c>
    </row>
    <row r="152" spans="1:6" x14ac:dyDescent="0.25">
      <c r="A152" s="17" t="s">
        <v>484</v>
      </c>
      <c r="B152" s="13" t="s">
        <v>124</v>
      </c>
      <c r="C152" s="14" t="s">
        <v>15</v>
      </c>
      <c r="D152" s="15">
        <v>8</v>
      </c>
      <c r="E152" s="16"/>
      <c r="F152" s="12">
        <f>ROUND(D152*E152,2)</f>
        <v>0</v>
      </c>
    </row>
    <row r="154" spans="1:6" x14ac:dyDescent="0.25">
      <c r="A154" s="17" t="s">
        <v>485</v>
      </c>
      <c r="B154" s="13" t="s">
        <v>125</v>
      </c>
      <c r="C154" s="14" t="s">
        <v>15</v>
      </c>
      <c r="D154" s="15">
        <v>81</v>
      </c>
      <c r="E154" s="16"/>
      <c r="F154" s="12">
        <f>ROUND(D154*E154,2)</f>
        <v>0</v>
      </c>
    </row>
    <row r="156" spans="1:6" x14ac:dyDescent="0.25">
      <c r="B156" s="13" t="s">
        <v>137</v>
      </c>
      <c r="F156" s="12"/>
    </row>
    <row r="157" spans="1:6" x14ac:dyDescent="0.25">
      <c r="B157" s="13"/>
      <c r="F157" s="12"/>
    </row>
    <row r="158" spans="1:6" x14ac:dyDescent="0.25">
      <c r="A158" s="17" t="s">
        <v>486</v>
      </c>
      <c r="B158" s="13" t="s">
        <v>123</v>
      </c>
      <c r="C158" s="14" t="s">
        <v>15</v>
      </c>
      <c r="D158" s="15">
        <v>0</v>
      </c>
      <c r="E158" s="16"/>
      <c r="F158" s="12">
        <f>ROUND(D158*E158,2)</f>
        <v>0</v>
      </c>
    </row>
    <row r="159" spans="1:6" x14ac:dyDescent="0.25">
      <c r="A159" s="17"/>
      <c r="B159" s="13"/>
      <c r="C159" s="14"/>
      <c r="D159" s="15"/>
      <c r="E159" s="16"/>
      <c r="F159" s="12"/>
    </row>
    <row r="160" spans="1:6" x14ac:dyDescent="0.25">
      <c r="A160" s="17" t="s">
        <v>487</v>
      </c>
      <c r="B160" s="13" t="s">
        <v>124</v>
      </c>
      <c r="C160" s="14" t="s">
        <v>15</v>
      </c>
      <c r="D160" s="15">
        <v>8</v>
      </c>
      <c r="E160" s="16"/>
      <c r="F160" s="12">
        <f>ROUND(D160*E160,2)</f>
        <v>0</v>
      </c>
    </row>
    <row r="162" spans="1:6" x14ac:dyDescent="0.25">
      <c r="A162" s="17" t="s">
        <v>488</v>
      </c>
      <c r="B162" s="13" t="s">
        <v>125</v>
      </c>
      <c r="C162" s="14" t="s">
        <v>15</v>
      </c>
      <c r="D162" s="15">
        <v>2</v>
      </c>
      <c r="E162" s="16"/>
      <c r="F162" s="12">
        <f>ROUND(D162*E162,2)</f>
        <v>0</v>
      </c>
    </row>
    <row r="164" spans="1:6" ht="96.6" x14ac:dyDescent="0.25">
      <c r="B164" s="13" t="s">
        <v>138</v>
      </c>
      <c r="F164" s="12"/>
    </row>
    <row r="166" spans="1:6" ht="27.6" x14ac:dyDescent="0.25">
      <c r="A166" s="17" t="s">
        <v>489</v>
      </c>
      <c r="B166" s="13" t="s">
        <v>127</v>
      </c>
      <c r="C166" s="14" t="s">
        <v>15</v>
      </c>
      <c r="D166" s="15">
        <v>1</v>
      </c>
      <c r="E166" s="16"/>
      <c r="F166" s="12">
        <f>ROUND(D166*E166,2)</f>
        <v>0</v>
      </c>
    </row>
    <row r="168" spans="1:6" ht="27.6" x14ac:dyDescent="0.25">
      <c r="A168" s="17" t="s">
        <v>490</v>
      </c>
      <c r="B168" s="13" t="s">
        <v>84</v>
      </c>
      <c r="C168" s="14" t="s">
        <v>15</v>
      </c>
      <c r="D168" s="15">
        <v>1</v>
      </c>
      <c r="E168" s="16"/>
      <c r="F168" s="12">
        <f>ROUND(D168*E168,2)</f>
        <v>0</v>
      </c>
    </row>
    <row r="170" spans="1:6" ht="27.6" x14ac:dyDescent="0.25">
      <c r="A170" s="17" t="s">
        <v>491</v>
      </c>
      <c r="B170" s="13" t="s">
        <v>85</v>
      </c>
      <c r="C170" s="14" t="s">
        <v>15</v>
      </c>
      <c r="D170" s="15">
        <v>17</v>
      </c>
      <c r="E170" s="16"/>
      <c r="F170" s="12">
        <f>ROUND(D170*E170,2)</f>
        <v>0</v>
      </c>
    </row>
    <row r="172" spans="1:6" ht="27.6" x14ac:dyDescent="0.25">
      <c r="B172" s="13" t="s">
        <v>139</v>
      </c>
      <c r="F172" s="12"/>
    </row>
    <row r="174" spans="1:6" ht="27.6" x14ac:dyDescent="0.25">
      <c r="A174" s="17" t="s">
        <v>505</v>
      </c>
      <c r="B174" s="13" t="s">
        <v>140</v>
      </c>
      <c r="C174" s="14" t="s">
        <v>15</v>
      </c>
      <c r="D174" s="15">
        <v>7</v>
      </c>
      <c r="E174" s="16"/>
      <c r="F174" s="12">
        <f>ROUND(D174*E174,2)</f>
        <v>0</v>
      </c>
    </row>
    <row r="176" spans="1:6" ht="27.6" x14ac:dyDescent="0.25">
      <c r="A176" s="17" t="s">
        <v>492</v>
      </c>
      <c r="B176" s="13" t="s">
        <v>141</v>
      </c>
      <c r="C176" s="14" t="s">
        <v>15</v>
      </c>
      <c r="D176" s="15">
        <v>3</v>
      </c>
      <c r="E176" s="16"/>
      <c r="F176" s="12">
        <f>ROUND(D176*E176,2)</f>
        <v>0</v>
      </c>
    </row>
    <row r="178" spans="1:6" ht="27.6" x14ac:dyDescent="0.25">
      <c r="B178" s="13" t="s">
        <v>142</v>
      </c>
      <c r="F178" s="12"/>
    </row>
    <row r="180" spans="1:6" ht="27.6" x14ac:dyDescent="0.25">
      <c r="A180" s="17" t="s">
        <v>493</v>
      </c>
      <c r="B180" s="13" t="s">
        <v>143</v>
      </c>
      <c r="C180" s="14" t="s">
        <v>15</v>
      </c>
      <c r="D180" s="15">
        <v>1</v>
      </c>
      <c r="E180" s="16"/>
      <c r="F180" s="12">
        <f>ROUND(D180*E180,2)</f>
        <v>0</v>
      </c>
    </row>
    <row r="182" spans="1:6" x14ac:dyDescent="0.25">
      <c r="A182" s="47"/>
      <c r="B182" s="48" t="s">
        <v>626</v>
      </c>
      <c r="C182" s="49"/>
      <c r="D182" s="50"/>
      <c r="E182" s="51"/>
      <c r="F182" s="52">
        <f>+SUM(F144:F180)</f>
        <v>0</v>
      </c>
    </row>
    <row r="183" spans="1:6" ht="27.6" x14ac:dyDescent="0.25">
      <c r="A183" s="17" t="s">
        <v>494</v>
      </c>
      <c r="B183" s="13" t="s">
        <v>144</v>
      </c>
      <c r="C183" s="14" t="s">
        <v>15</v>
      </c>
      <c r="D183" s="15">
        <v>1</v>
      </c>
      <c r="E183" s="16"/>
      <c r="F183" s="12">
        <f>ROUND(D183*E183,2)</f>
        <v>0</v>
      </c>
    </row>
    <row r="184" spans="1:6" x14ac:dyDescent="0.25">
      <c r="A184" s="17"/>
      <c r="B184" s="13"/>
      <c r="C184" s="14"/>
      <c r="D184" s="15"/>
      <c r="E184" s="16"/>
      <c r="F184" s="12"/>
    </row>
    <row r="185" spans="1:6" ht="27.6" x14ac:dyDescent="0.25">
      <c r="A185" s="17" t="s">
        <v>495</v>
      </c>
      <c r="B185" s="13" t="s">
        <v>145</v>
      </c>
      <c r="C185" s="14" t="s">
        <v>15</v>
      </c>
      <c r="D185" s="15">
        <v>1</v>
      </c>
      <c r="E185" s="16"/>
      <c r="F185" s="12">
        <f>ROUND(D185*E185,2)</f>
        <v>0</v>
      </c>
    </row>
    <row r="187" spans="1:6" ht="27.6" x14ac:dyDescent="0.25">
      <c r="A187" s="17" t="s">
        <v>496</v>
      </c>
      <c r="B187" s="13" t="s">
        <v>146</v>
      </c>
      <c r="C187" s="14" t="s">
        <v>15</v>
      </c>
      <c r="D187" s="15">
        <v>1</v>
      </c>
      <c r="E187" s="16"/>
      <c r="F187" s="12">
        <f>ROUND(D187*E187,2)</f>
        <v>0</v>
      </c>
    </row>
    <row r="189" spans="1:6" ht="27.6" x14ac:dyDescent="0.25">
      <c r="A189" s="17" t="s">
        <v>497</v>
      </c>
      <c r="B189" s="13" t="s">
        <v>147</v>
      </c>
      <c r="C189" s="14" t="s">
        <v>15</v>
      </c>
      <c r="D189" s="15">
        <v>1</v>
      </c>
      <c r="E189" s="16"/>
      <c r="F189" s="12">
        <f>ROUND(D189*E189,2)</f>
        <v>0</v>
      </c>
    </row>
    <row r="191" spans="1:6" ht="27.6" x14ac:dyDescent="0.25">
      <c r="A191" s="17" t="s">
        <v>498</v>
      </c>
      <c r="B191" s="13" t="s">
        <v>148</v>
      </c>
      <c r="C191" s="14" t="s">
        <v>15</v>
      </c>
      <c r="D191" s="15">
        <v>1</v>
      </c>
      <c r="E191" s="16"/>
      <c r="F191" s="12">
        <f>ROUND(D191*E191,2)</f>
        <v>0</v>
      </c>
    </row>
    <row r="193" spans="1:6" ht="41.4" x14ac:dyDescent="0.25">
      <c r="B193" s="13" t="s">
        <v>149</v>
      </c>
      <c r="F193" s="12"/>
    </row>
    <row r="194" spans="1:6" x14ac:dyDescent="0.25">
      <c r="B194" s="13"/>
      <c r="F194" s="12"/>
    </row>
    <row r="195" spans="1:6" ht="27.6" x14ac:dyDescent="0.25">
      <c r="A195" s="17" t="s">
        <v>499</v>
      </c>
      <c r="B195" s="13" t="s">
        <v>150</v>
      </c>
      <c r="C195" s="14" t="s">
        <v>15</v>
      </c>
      <c r="D195" s="15">
        <v>1</v>
      </c>
      <c r="E195" s="16"/>
      <c r="F195" s="12">
        <f>ROUND(D195*E195,2)</f>
        <v>0</v>
      </c>
    </row>
    <row r="196" spans="1:6" x14ac:dyDescent="0.25">
      <c r="A196" s="17"/>
      <c r="B196" s="33"/>
      <c r="C196" s="14"/>
      <c r="D196" s="15"/>
      <c r="E196" s="16"/>
      <c r="F196" s="12"/>
    </row>
    <row r="197" spans="1:6" ht="69" x14ac:dyDescent="0.25">
      <c r="B197" s="13" t="s">
        <v>151</v>
      </c>
      <c r="F197" s="12"/>
    </row>
    <row r="199" spans="1:6" ht="30" customHeight="1" x14ac:dyDescent="0.25">
      <c r="A199" s="17" t="s">
        <v>500</v>
      </c>
      <c r="B199" s="13" t="s">
        <v>687</v>
      </c>
      <c r="C199" s="14" t="s">
        <v>15</v>
      </c>
      <c r="D199" s="15">
        <v>1</v>
      </c>
      <c r="E199" s="16"/>
      <c r="F199" s="12">
        <f>ROUND(D199*E199,2)</f>
        <v>0</v>
      </c>
    </row>
    <row r="201" spans="1:6" ht="26.4" customHeight="1" x14ac:dyDescent="0.25">
      <c r="A201" s="17" t="s">
        <v>501</v>
      </c>
      <c r="B201" s="13" t="s">
        <v>152</v>
      </c>
      <c r="C201" s="14" t="s">
        <v>15</v>
      </c>
      <c r="D201" s="15">
        <v>5</v>
      </c>
      <c r="E201" s="16"/>
      <c r="F201" s="12">
        <f>ROUND(D201*E201,2)</f>
        <v>0</v>
      </c>
    </row>
    <row r="203" spans="1:6" ht="27.6" x14ac:dyDescent="0.25">
      <c r="A203" s="17" t="s">
        <v>502</v>
      </c>
      <c r="B203" s="13" t="s">
        <v>153</v>
      </c>
      <c r="C203" s="14" t="s">
        <v>15</v>
      </c>
      <c r="D203" s="15">
        <v>1</v>
      </c>
      <c r="E203" s="16"/>
      <c r="F203" s="12">
        <f>ROUND(D203*E203,2)</f>
        <v>0</v>
      </c>
    </row>
    <row r="205" spans="1:6" x14ac:dyDescent="0.25">
      <c r="B205" s="11" t="s">
        <v>154</v>
      </c>
      <c r="F205" s="12"/>
    </row>
    <row r="207" spans="1:6" ht="69" x14ac:dyDescent="0.25">
      <c r="B207" s="13" t="s">
        <v>155</v>
      </c>
    </row>
    <row r="209" spans="1:6" ht="96.6" x14ac:dyDescent="0.25">
      <c r="B209" s="13" t="s">
        <v>156</v>
      </c>
    </row>
    <row r="211" spans="1:6" x14ac:dyDescent="0.25">
      <c r="B211" s="11" t="s">
        <v>157</v>
      </c>
    </row>
    <row r="213" spans="1:6" x14ac:dyDescent="0.25">
      <c r="B213" s="13" t="s">
        <v>158</v>
      </c>
    </row>
    <row r="215" spans="1:6" x14ac:dyDescent="0.25">
      <c r="A215" s="47"/>
      <c r="B215" s="48" t="s">
        <v>626</v>
      </c>
      <c r="C215" s="49"/>
      <c r="D215" s="50"/>
      <c r="E215" s="51"/>
      <c r="F215" s="52">
        <f>+SUM(F183:F214)</f>
        <v>0</v>
      </c>
    </row>
    <row r="216" spans="1:6" ht="55.2" x14ac:dyDescent="0.25">
      <c r="B216" s="13" t="s">
        <v>159</v>
      </c>
    </row>
    <row r="218" spans="1:6" ht="55.2" x14ac:dyDescent="0.25">
      <c r="B218" s="13" t="s">
        <v>160</v>
      </c>
    </row>
    <row r="220" spans="1:6" ht="41.4" x14ac:dyDescent="0.25">
      <c r="B220" s="13" t="s">
        <v>161</v>
      </c>
    </row>
    <row r="221" spans="1:6" x14ac:dyDescent="0.25">
      <c r="B221" s="13"/>
    </row>
    <row r="222" spans="1:6" ht="27.6" x14ac:dyDescent="0.25">
      <c r="B222" s="13" t="s">
        <v>162</v>
      </c>
    </row>
    <row r="223" spans="1:6" x14ac:dyDescent="0.25">
      <c r="B223" s="13"/>
    </row>
    <row r="224" spans="1:6" ht="69" x14ac:dyDescent="0.25">
      <c r="B224" s="13" t="s">
        <v>163</v>
      </c>
    </row>
    <row r="226" spans="1:6" ht="55.2" x14ac:dyDescent="0.25">
      <c r="B226" s="13" t="s">
        <v>164</v>
      </c>
    </row>
    <row r="228" spans="1:6" ht="27.6" x14ac:dyDescent="0.25">
      <c r="B228" s="13" t="s">
        <v>165</v>
      </c>
    </row>
    <row r="230" spans="1:6" x14ac:dyDescent="0.25">
      <c r="B230" s="11" t="s">
        <v>154</v>
      </c>
      <c r="F230" s="12"/>
    </row>
    <row r="232" spans="1:6" ht="55.2" x14ac:dyDescent="0.25">
      <c r="A232" s="17" t="s">
        <v>503</v>
      </c>
      <c r="B232" s="13" t="s">
        <v>166</v>
      </c>
      <c r="C232" s="14" t="s">
        <v>15</v>
      </c>
      <c r="D232" s="15">
        <v>1</v>
      </c>
      <c r="E232" s="16"/>
      <c r="F232" s="12">
        <f>ROUND(D232*E232,2)</f>
        <v>0</v>
      </c>
    </row>
    <row r="234" spans="1:6" ht="55.2" x14ac:dyDescent="0.25">
      <c r="A234" s="17" t="s">
        <v>504</v>
      </c>
      <c r="B234" s="13" t="s">
        <v>167</v>
      </c>
      <c r="C234" s="14" t="s">
        <v>15</v>
      </c>
      <c r="D234" s="15">
        <v>2</v>
      </c>
      <c r="E234" s="16"/>
      <c r="F234" s="12">
        <f>ROUND(D234*E234,2)</f>
        <v>0</v>
      </c>
    </row>
    <row r="235" spans="1:6" x14ac:dyDescent="0.25">
      <c r="A235" s="17"/>
      <c r="B235" s="13"/>
      <c r="C235" s="14"/>
      <c r="D235" s="15"/>
      <c r="E235" s="16"/>
      <c r="F235" s="12"/>
    </row>
    <row r="236" spans="1:6" x14ac:dyDescent="0.25">
      <c r="A236" s="17"/>
      <c r="B236" s="13"/>
      <c r="C236" s="14"/>
      <c r="D236" s="15"/>
      <c r="E236" s="16"/>
      <c r="F236" s="12"/>
    </row>
    <row r="237" spans="1:6" x14ac:dyDescent="0.25">
      <c r="A237" s="17"/>
      <c r="B237" s="13"/>
      <c r="C237" s="14"/>
      <c r="D237" s="15"/>
      <c r="E237" s="16"/>
      <c r="F237" s="12"/>
    </row>
    <row r="238" spans="1:6" x14ac:dyDescent="0.25">
      <c r="A238" s="17"/>
      <c r="B238" s="13"/>
      <c r="C238" s="14"/>
      <c r="D238" s="15"/>
      <c r="E238" s="16"/>
      <c r="F238" s="12"/>
    </row>
    <row r="239" spans="1:6" x14ac:dyDescent="0.25">
      <c r="A239" s="17"/>
      <c r="B239" s="13"/>
      <c r="C239" s="14"/>
      <c r="D239" s="15"/>
      <c r="E239" s="16"/>
      <c r="F239" s="12"/>
    </row>
    <row r="240" spans="1:6" x14ac:dyDescent="0.25">
      <c r="A240" s="17"/>
      <c r="B240" s="13"/>
      <c r="C240" s="14"/>
      <c r="D240" s="15"/>
      <c r="E240" s="16"/>
      <c r="F240" s="12"/>
    </row>
    <row r="241" spans="1:6" x14ac:dyDescent="0.25">
      <c r="B241" s="13"/>
    </row>
    <row r="242" spans="1:6" x14ac:dyDescent="0.25">
      <c r="A242" s="47"/>
      <c r="B242" s="48" t="s">
        <v>626</v>
      </c>
      <c r="C242" s="49"/>
      <c r="D242" s="50"/>
      <c r="E242" s="51"/>
      <c r="F242" s="52">
        <f>+SUM(F216:F240)</f>
        <v>0</v>
      </c>
    </row>
    <row r="244" spans="1:6" ht="15.6" x14ac:dyDescent="0.3">
      <c r="B244" s="35" t="s">
        <v>633</v>
      </c>
    </row>
    <row r="245" spans="1:6" ht="15.6" x14ac:dyDescent="0.3">
      <c r="B245" s="35" t="s">
        <v>653</v>
      </c>
      <c r="C245" s="35"/>
    </row>
    <row r="247" spans="1:6" x14ac:dyDescent="0.25">
      <c r="B247" s="6" t="s">
        <v>661</v>
      </c>
      <c r="F247" s="36">
        <f>+F33</f>
        <v>0</v>
      </c>
    </row>
    <row r="248" spans="1:6" x14ac:dyDescent="0.25">
      <c r="B248" s="6" t="s">
        <v>662</v>
      </c>
      <c r="F248" s="36">
        <f>+F68</f>
        <v>0</v>
      </c>
    </row>
    <row r="249" spans="1:6" x14ac:dyDescent="0.25">
      <c r="B249" s="6" t="s">
        <v>663</v>
      </c>
      <c r="F249" s="36">
        <f>+F106</f>
        <v>0</v>
      </c>
    </row>
    <row r="250" spans="1:6" x14ac:dyDescent="0.25">
      <c r="B250" s="6" t="s">
        <v>664</v>
      </c>
      <c r="F250" s="36">
        <f>+F143</f>
        <v>0</v>
      </c>
    </row>
    <row r="251" spans="1:6" x14ac:dyDescent="0.25">
      <c r="B251" s="6" t="s">
        <v>665</v>
      </c>
      <c r="F251" s="36">
        <f>+F182</f>
        <v>0</v>
      </c>
    </row>
    <row r="252" spans="1:6" x14ac:dyDescent="0.25">
      <c r="B252" s="6" t="s">
        <v>666</v>
      </c>
      <c r="F252" s="36">
        <f>+F215</f>
        <v>0</v>
      </c>
    </row>
    <row r="253" spans="1:6" x14ac:dyDescent="0.25">
      <c r="B253" s="6" t="s">
        <v>667</v>
      </c>
      <c r="F253" s="36">
        <f>+F242</f>
        <v>0</v>
      </c>
    </row>
    <row r="255" spans="1:6" x14ac:dyDescent="0.25">
      <c r="B255" s="6" t="s">
        <v>628</v>
      </c>
      <c r="F255" s="57">
        <f>+SUM(F244:F254)</f>
        <v>0</v>
      </c>
    </row>
    <row r="256" spans="1:6" ht="14.4" thickBot="1" x14ac:dyDescent="0.3">
      <c r="A256" s="34"/>
      <c r="B256" s="34"/>
      <c r="C256" s="34"/>
      <c r="D256" s="34"/>
      <c r="E256" s="46"/>
      <c r="F256" s="58"/>
    </row>
    <row r="257" ht="14.4" thickTop="1" x14ac:dyDescent="0.25"/>
  </sheetData>
  <autoFilter ref="A1:F241" xr:uid="{00000000-0001-0000-0000-000000000000}"/>
  <mergeCells count="1">
    <mergeCell ref="F255:F256"/>
  </mergeCells>
  <phoneticPr fontId="1" type="noConversion"/>
  <pageMargins left="0.70866141732283472" right="0.70866141732283472" top="1.1417322834645669" bottom="0.74803149606299213" header="0.31496062992125984" footer="0.31496062992125984"/>
  <pageSetup paperSize="9" scale="70" fitToHeight="0" orientation="portrait" r:id="rId1"/>
  <headerFooter>
    <oddHeader>&amp;L&amp;"Calibri,Bold"LOLARDP_T02: &amp;"Calibri,Regular"Wits Faculty of Heath Science Library Redevelopment&amp;R&amp;G</oddHeader>
    <oddFooter>&amp;L&amp;10University of the Witwatersrand
Health Sciences Library Upgrade&amp;RBOQ/&amp;P</oddFooter>
  </headerFooter>
  <rowBreaks count="6" manualBreakCount="6">
    <brk id="33" max="5" man="1"/>
    <brk id="68" max="5" man="1"/>
    <brk id="106" max="5" man="1"/>
    <brk id="143" max="5" man="1"/>
    <brk id="182" max="5" man="1"/>
    <brk id="215" max="5" man="1"/>
  </rowBreaks>
  <legacyDrawingHF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D50CD7-3E95-4DD0-96F7-5B537A4DD801}">
  <dimension ref="A1:G55"/>
  <sheetViews>
    <sheetView zoomScaleNormal="100" workbookViewId="0">
      <selection activeCell="A27" sqref="A27"/>
    </sheetView>
  </sheetViews>
  <sheetFormatPr defaultColWidth="8.88671875" defaultRowHeight="13.8" x14ac:dyDescent="0.25"/>
  <cols>
    <col min="1" max="1" width="10.6640625" style="6" customWidth="1"/>
    <col min="2" max="2" width="48.33203125" style="6" customWidth="1"/>
    <col min="3" max="3" width="10.6640625" style="6" customWidth="1"/>
    <col min="4" max="4" width="13" style="6" customWidth="1"/>
    <col min="5" max="5" width="13" style="8" customWidth="1"/>
    <col min="6" max="6" width="20.6640625" style="9" customWidth="1"/>
    <col min="7" max="7" width="8.88671875" style="4"/>
    <col min="8" max="16384" width="8.88671875" style="5"/>
  </cols>
  <sheetData>
    <row r="1" spans="1:6" x14ac:dyDescent="0.25">
      <c r="A1" s="1" t="s">
        <v>0</v>
      </c>
      <c r="B1" s="1" t="s">
        <v>1</v>
      </c>
      <c r="C1" s="1" t="s">
        <v>2</v>
      </c>
      <c r="D1" s="1" t="s">
        <v>3</v>
      </c>
      <c r="E1" s="2" t="s">
        <v>4</v>
      </c>
      <c r="F1" s="3" t="s">
        <v>5</v>
      </c>
    </row>
    <row r="3" spans="1:6" ht="17.399999999999999" x14ac:dyDescent="0.3">
      <c r="B3" s="7" t="s">
        <v>367</v>
      </c>
    </row>
    <row r="5" spans="1:6" ht="15.6" x14ac:dyDescent="0.3">
      <c r="B5" s="10" t="s">
        <v>168</v>
      </c>
    </row>
    <row r="7" spans="1:6" x14ac:dyDescent="0.25">
      <c r="B7" s="11" t="s">
        <v>169</v>
      </c>
      <c r="F7" s="12"/>
    </row>
    <row r="9" spans="1:6" ht="55.2" x14ac:dyDescent="0.25">
      <c r="B9" s="13" t="s">
        <v>170</v>
      </c>
      <c r="F9" s="12"/>
    </row>
    <row r="11" spans="1:6" x14ac:dyDescent="0.25">
      <c r="A11" s="17" t="s">
        <v>506</v>
      </c>
      <c r="B11" s="13" t="s">
        <v>171</v>
      </c>
      <c r="C11" s="14" t="s">
        <v>67</v>
      </c>
      <c r="D11" s="15">
        <v>702</v>
      </c>
      <c r="E11" s="16"/>
      <c r="F11" s="12">
        <f>ROUND(D11*E11,2)</f>
        <v>0</v>
      </c>
    </row>
    <row r="13" spans="1:6" ht="55.2" x14ac:dyDescent="0.25">
      <c r="B13" s="13" t="s">
        <v>172</v>
      </c>
      <c r="F13" s="12"/>
    </row>
    <row r="15" spans="1:6" x14ac:dyDescent="0.25">
      <c r="A15" s="17" t="s">
        <v>507</v>
      </c>
      <c r="B15" s="13" t="s">
        <v>171</v>
      </c>
      <c r="C15" s="14" t="s">
        <v>67</v>
      </c>
      <c r="D15" s="15">
        <v>182</v>
      </c>
      <c r="E15" s="16"/>
      <c r="F15" s="12">
        <f>ROUND(D15*E15,2)</f>
        <v>0</v>
      </c>
    </row>
    <row r="17" spans="1:6" ht="41.4" x14ac:dyDescent="0.25">
      <c r="B17" s="13" t="s">
        <v>173</v>
      </c>
      <c r="F17" s="12"/>
    </row>
    <row r="19" spans="1:6" x14ac:dyDescent="0.25">
      <c r="A19" s="17" t="s">
        <v>508</v>
      </c>
      <c r="B19" s="13" t="s">
        <v>171</v>
      </c>
      <c r="C19" s="14" t="s">
        <v>67</v>
      </c>
      <c r="D19" s="15">
        <v>2052</v>
      </c>
      <c r="E19" s="16"/>
      <c r="F19" s="12">
        <f>ROUND(D19*E19,2)</f>
        <v>0</v>
      </c>
    </row>
    <row r="21" spans="1:6" x14ac:dyDescent="0.25">
      <c r="B21" s="13" t="s">
        <v>174</v>
      </c>
      <c r="F21" s="12"/>
    </row>
    <row r="23" spans="1:6" ht="69" x14ac:dyDescent="0.25">
      <c r="A23" s="17" t="s">
        <v>509</v>
      </c>
      <c r="B23" s="13" t="s">
        <v>175</v>
      </c>
      <c r="C23" s="14" t="s">
        <v>15</v>
      </c>
      <c r="D23" s="15">
        <v>1</v>
      </c>
      <c r="E23" s="16"/>
      <c r="F23" s="12">
        <f>ROUND(D23*E23,2)</f>
        <v>0</v>
      </c>
    </row>
    <row r="25" spans="1:6" ht="27.6" x14ac:dyDescent="0.25">
      <c r="B25" s="13" t="s">
        <v>176</v>
      </c>
      <c r="F25" s="12"/>
    </row>
    <row r="27" spans="1:6" x14ac:dyDescent="0.25">
      <c r="A27" s="17" t="s">
        <v>510</v>
      </c>
      <c r="B27" s="13" t="s">
        <v>177</v>
      </c>
      <c r="C27" s="14" t="s">
        <v>67</v>
      </c>
      <c r="D27" s="15">
        <v>40</v>
      </c>
      <c r="E27" s="16"/>
      <c r="F27" s="12">
        <f>ROUND(D27*E27,2)</f>
        <v>0</v>
      </c>
    </row>
    <row r="47" spans="1:6" x14ac:dyDescent="0.25">
      <c r="A47" s="47"/>
      <c r="B47" s="48" t="s">
        <v>626</v>
      </c>
      <c r="C47" s="49"/>
      <c r="D47" s="50"/>
      <c r="E47" s="51"/>
      <c r="F47" s="52">
        <f>+SUM(F4:F45)</f>
        <v>0</v>
      </c>
    </row>
    <row r="48" spans="1:6" ht="15.6" x14ac:dyDescent="0.3">
      <c r="B48" s="35" t="s">
        <v>634</v>
      </c>
    </row>
    <row r="49" spans="1:6" ht="15.6" x14ac:dyDescent="0.3">
      <c r="B49" s="35" t="s">
        <v>385</v>
      </c>
      <c r="C49" s="35"/>
    </row>
    <row r="51" spans="1:6" x14ac:dyDescent="0.25">
      <c r="B51" s="6" t="s">
        <v>668</v>
      </c>
      <c r="F51" s="36">
        <f>+F47</f>
        <v>0</v>
      </c>
    </row>
    <row r="53" spans="1:6" x14ac:dyDescent="0.25">
      <c r="B53" s="6" t="s">
        <v>628</v>
      </c>
      <c r="F53" s="57">
        <f>+SUM(F48:F52)</f>
        <v>0</v>
      </c>
    </row>
    <row r="54" spans="1:6" ht="14.4" thickBot="1" x14ac:dyDescent="0.3">
      <c r="A54" s="34"/>
      <c r="B54" s="34"/>
      <c r="C54" s="34"/>
      <c r="D54" s="34"/>
      <c r="E54" s="46"/>
      <c r="F54" s="58"/>
    </row>
    <row r="55" spans="1:6" ht="14.4" thickTop="1" x14ac:dyDescent="0.25"/>
  </sheetData>
  <autoFilter ref="A1:F28" xr:uid="{00000000-0001-0000-0000-000000000000}"/>
  <mergeCells count="1">
    <mergeCell ref="F53:F54"/>
  </mergeCells>
  <pageMargins left="0.70866141732283472" right="0.70866141732283472" top="1.1417322834645669" bottom="0.74803149606299213" header="0.31496062992125984" footer="0.31496062992125984"/>
  <pageSetup paperSize="9" scale="72" fitToHeight="0" orientation="portrait" r:id="rId1"/>
  <headerFooter>
    <oddHeader>&amp;L&amp;"Calibri,Bold"LOLARDP_T02: &amp;"Calibri,Regular"Wits Faculty of Heath Science Library Redevelopment&amp;R&amp;G</oddHeader>
    <oddFooter>&amp;L&amp;10University of the Witwatersrand
Health Sciences Library Upgrade&amp;RBOQ/&amp;P</oddFooter>
  </headerFooter>
  <legacyDrawingHF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584B1F-8021-4FE0-818B-D2B455F51C6F}">
  <dimension ref="A1:G110"/>
  <sheetViews>
    <sheetView zoomScaleNormal="100" workbookViewId="0">
      <selection activeCell="A27" sqref="A27"/>
    </sheetView>
  </sheetViews>
  <sheetFormatPr defaultColWidth="8.88671875" defaultRowHeight="13.8" x14ac:dyDescent="0.25"/>
  <cols>
    <col min="1" max="1" width="10.6640625" style="6" customWidth="1"/>
    <col min="2" max="2" width="48.33203125" style="6" customWidth="1"/>
    <col min="3" max="3" width="10.6640625" style="6" customWidth="1"/>
    <col min="4" max="4" width="13.109375" style="6" customWidth="1"/>
    <col min="5" max="5" width="13.109375" style="8" customWidth="1"/>
    <col min="6" max="6" width="20.6640625" style="9" customWidth="1"/>
    <col min="7" max="7" width="8.88671875" style="4"/>
    <col min="8" max="16384" width="8.88671875" style="5"/>
  </cols>
  <sheetData>
    <row r="1" spans="1:6" x14ac:dyDescent="0.25">
      <c r="A1" s="1" t="s">
        <v>0</v>
      </c>
      <c r="B1" s="1" t="s">
        <v>1</v>
      </c>
      <c r="C1" s="1" t="s">
        <v>2</v>
      </c>
      <c r="D1" s="1" t="s">
        <v>3</v>
      </c>
      <c r="E1" s="2" t="s">
        <v>4</v>
      </c>
      <c r="F1" s="3" t="s">
        <v>5</v>
      </c>
    </row>
    <row r="3" spans="1:6" ht="17.399999999999999" x14ac:dyDescent="0.3">
      <c r="B3" s="7" t="s">
        <v>368</v>
      </c>
    </row>
    <row r="5" spans="1:6" ht="15.6" x14ac:dyDescent="0.3">
      <c r="B5" s="10" t="s">
        <v>178</v>
      </c>
    </row>
    <row r="7" spans="1:6" x14ac:dyDescent="0.25">
      <c r="B7" s="11" t="s">
        <v>179</v>
      </c>
    </row>
    <row r="9" spans="1:6" ht="41.4" x14ac:dyDescent="0.25">
      <c r="B9" s="13" t="s">
        <v>180</v>
      </c>
    </row>
    <row r="11" spans="1:6" x14ac:dyDescent="0.25">
      <c r="B11" s="13" t="s">
        <v>181</v>
      </c>
    </row>
    <row r="13" spans="1:6" x14ac:dyDescent="0.25">
      <c r="A13" s="17" t="s">
        <v>511</v>
      </c>
      <c r="B13" s="13" t="s">
        <v>182</v>
      </c>
      <c r="C13" s="14" t="s">
        <v>15</v>
      </c>
      <c r="D13" s="15">
        <v>11</v>
      </c>
      <c r="F13" s="12">
        <f>ROUND(D13*E13,2)</f>
        <v>0</v>
      </c>
    </row>
    <row r="15" spans="1:6" x14ac:dyDescent="0.25">
      <c r="A15" s="17" t="s">
        <v>512</v>
      </c>
      <c r="B15" s="13" t="s">
        <v>183</v>
      </c>
      <c r="C15" s="14" t="s">
        <v>15</v>
      </c>
      <c r="D15" s="15">
        <v>3</v>
      </c>
      <c r="F15" s="12">
        <f>ROUND(D15*E15,2)</f>
        <v>0</v>
      </c>
    </row>
    <row r="17" spans="1:6" x14ac:dyDescent="0.25">
      <c r="A17" s="17" t="s">
        <v>513</v>
      </c>
      <c r="B17" s="13" t="s">
        <v>184</v>
      </c>
      <c r="C17" s="14" t="s">
        <v>15</v>
      </c>
      <c r="D17" s="15">
        <v>10</v>
      </c>
      <c r="F17" s="12">
        <f>ROUND(D17*E17,2)</f>
        <v>0</v>
      </c>
    </row>
    <row r="19" spans="1:6" x14ac:dyDescent="0.25">
      <c r="B19" s="13" t="s">
        <v>185</v>
      </c>
    </row>
    <row r="21" spans="1:6" x14ac:dyDescent="0.25">
      <c r="A21" s="17" t="s">
        <v>514</v>
      </c>
      <c r="B21" s="13" t="s">
        <v>186</v>
      </c>
      <c r="C21" s="14" t="s">
        <v>15</v>
      </c>
      <c r="D21" s="15">
        <v>45</v>
      </c>
      <c r="F21" s="12">
        <f>ROUND(D21*E21,2)</f>
        <v>0</v>
      </c>
    </row>
    <row r="23" spans="1:6" x14ac:dyDescent="0.25">
      <c r="B23" s="11" t="s">
        <v>187</v>
      </c>
      <c r="F23" s="12"/>
    </row>
    <row r="25" spans="1:6" ht="27.6" x14ac:dyDescent="0.25">
      <c r="B25" s="13" t="s">
        <v>188</v>
      </c>
      <c r="F25" s="12"/>
    </row>
    <row r="27" spans="1:6" ht="82.8" x14ac:dyDescent="0.25">
      <c r="A27" s="17" t="s">
        <v>515</v>
      </c>
      <c r="B27" s="13" t="s">
        <v>189</v>
      </c>
      <c r="C27" s="14" t="s">
        <v>15</v>
      </c>
      <c r="D27" s="15">
        <v>17</v>
      </c>
      <c r="E27" s="16"/>
      <c r="F27" s="12">
        <f>ROUND(D27*E27,2)</f>
        <v>0</v>
      </c>
    </row>
    <row r="29" spans="1:6" x14ac:dyDescent="0.25">
      <c r="B29" s="11" t="s">
        <v>190</v>
      </c>
      <c r="F29" s="12"/>
    </row>
    <row r="31" spans="1:6" x14ac:dyDescent="0.25">
      <c r="B31" s="13" t="s">
        <v>191</v>
      </c>
      <c r="F31" s="12"/>
    </row>
    <row r="33" spans="1:6" x14ac:dyDescent="0.25">
      <c r="A33" s="17" t="s">
        <v>516</v>
      </c>
      <c r="B33" s="13" t="s">
        <v>192</v>
      </c>
      <c r="C33" s="14" t="s">
        <v>15</v>
      </c>
      <c r="D33" s="15">
        <v>2</v>
      </c>
      <c r="E33" s="16"/>
      <c r="F33" s="12">
        <f>ROUND(D33*E33,2)</f>
        <v>0</v>
      </c>
    </row>
    <row r="35" spans="1:6" x14ac:dyDescent="0.25">
      <c r="A35" s="17" t="s">
        <v>517</v>
      </c>
      <c r="B35" s="13" t="s">
        <v>193</v>
      </c>
      <c r="C35" s="14" t="s">
        <v>15</v>
      </c>
      <c r="D35" s="15">
        <v>2</v>
      </c>
      <c r="E35" s="16"/>
      <c r="F35" s="12">
        <f>ROUND(D35*E35,2)</f>
        <v>0</v>
      </c>
    </row>
    <row r="37" spans="1:6" x14ac:dyDescent="0.25">
      <c r="B37" s="11" t="s">
        <v>194</v>
      </c>
      <c r="F37" s="12"/>
    </row>
    <row r="39" spans="1:6" ht="55.2" x14ac:dyDescent="0.25">
      <c r="B39" s="13" t="s">
        <v>195</v>
      </c>
      <c r="F39" s="12"/>
    </row>
    <row r="41" spans="1:6" x14ac:dyDescent="0.25">
      <c r="A41" s="17" t="s">
        <v>518</v>
      </c>
      <c r="B41" s="13" t="s">
        <v>196</v>
      </c>
      <c r="C41" s="14" t="s">
        <v>15</v>
      </c>
      <c r="D41" s="15">
        <v>21</v>
      </c>
      <c r="E41" s="16"/>
      <c r="F41" s="12">
        <f>ROUND(D41*E41,2)</f>
        <v>0</v>
      </c>
    </row>
    <row r="43" spans="1:6" x14ac:dyDescent="0.25">
      <c r="B43" s="11" t="s">
        <v>197</v>
      </c>
      <c r="F43" s="12"/>
    </row>
    <row r="45" spans="1:6" ht="27.6" x14ac:dyDescent="0.25">
      <c r="A45" s="17" t="s">
        <v>519</v>
      </c>
      <c r="B45" s="13" t="s">
        <v>198</v>
      </c>
      <c r="C45" s="14" t="s">
        <v>12</v>
      </c>
      <c r="D45" s="15">
        <v>70</v>
      </c>
      <c r="E45" s="16"/>
      <c r="F45" s="12">
        <f>ROUND(D45*E45,2)</f>
        <v>0</v>
      </c>
    </row>
    <row r="46" spans="1:6" x14ac:dyDescent="0.25">
      <c r="A46" s="17"/>
      <c r="B46" s="13"/>
      <c r="C46" s="14"/>
      <c r="D46" s="15"/>
      <c r="E46" s="16"/>
      <c r="F46" s="12"/>
    </row>
    <row r="48" spans="1:6" x14ac:dyDescent="0.25">
      <c r="A48" s="47"/>
      <c r="B48" s="48" t="s">
        <v>626</v>
      </c>
      <c r="C48" s="49"/>
      <c r="D48" s="50"/>
      <c r="E48" s="51"/>
      <c r="F48" s="52">
        <f>+SUM(F5:F46)</f>
        <v>0</v>
      </c>
    </row>
    <row r="49" spans="1:6" x14ac:dyDescent="0.25">
      <c r="B49" s="11" t="s">
        <v>199</v>
      </c>
      <c r="F49" s="12"/>
    </row>
    <row r="51" spans="1:6" x14ac:dyDescent="0.25">
      <c r="B51" s="11" t="s">
        <v>200</v>
      </c>
      <c r="F51" s="12"/>
    </row>
    <row r="53" spans="1:6" x14ac:dyDescent="0.25">
      <c r="A53" s="17" t="s">
        <v>520</v>
      </c>
      <c r="B53" s="13" t="s">
        <v>201</v>
      </c>
      <c r="C53" s="14" t="s">
        <v>15</v>
      </c>
      <c r="D53" s="15">
        <v>4</v>
      </c>
      <c r="E53" s="16"/>
      <c r="F53" s="12">
        <f>ROUND(D53*E53,2)</f>
        <v>0</v>
      </c>
    </row>
    <row r="54" spans="1:6" x14ac:dyDescent="0.25">
      <c r="A54" s="17"/>
      <c r="B54" s="13"/>
      <c r="C54" s="14"/>
      <c r="D54" s="15"/>
      <c r="E54" s="16"/>
      <c r="F54" s="12"/>
    </row>
    <row r="55" spans="1:6" x14ac:dyDescent="0.25">
      <c r="A55" s="17"/>
      <c r="B55" s="13"/>
      <c r="C55" s="14"/>
      <c r="D55" s="15"/>
      <c r="E55" s="16"/>
      <c r="F55" s="12"/>
    </row>
    <row r="56" spans="1:6" x14ac:dyDescent="0.25">
      <c r="A56" s="17"/>
      <c r="B56" s="13"/>
      <c r="C56" s="14"/>
      <c r="D56" s="15"/>
      <c r="E56" s="16"/>
      <c r="F56" s="12"/>
    </row>
    <row r="57" spans="1:6" x14ac:dyDescent="0.25">
      <c r="A57" s="17"/>
      <c r="B57" s="13"/>
      <c r="C57" s="14"/>
      <c r="D57" s="15"/>
      <c r="E57" s="16"/>
      <c r="F57" s="12"/>
    </row>
    <row r="58" spans="1:6" x14ac:dyDescent="0.25">
      <c r="A58" s="17"/>
      <c r="B58" s="13"/>
      <c r="C58" s="14"/>
      <c r="D58" s="15"/>
      <c r="E58" s="16"/>
      <c r="F58" s="12"/>
    </row>
    <row r="59" spans="1:6" x14ac:dyDescent="0.25">
      <c r="A59" s="17"/>
      <c r="B59" s="13"/>
      <c r="C59" s="14"/>
      <c r="D59" s="15"/>
      <c r="E59" s="16"/>
      <c r="F59" s="12"/>
    </row>
    <row r="60" spans="1:6" x14ac:dyDescent="0.25">
      <c r="A60" s="17"/>
      <c r="B60" s="13"/>
      <c r="C60" s="14"/>
      <c r="D60" s="15"/>
      <c r="E60" s="16"/>
      <c r="F60" s="12"/>
    </row>
    <row r="61" spans="1:6" x14ac:dyDescent="0.25">
      <c r="A61" s="17"/>
      <c r="B61" s="13"/>
      <c r="C61" s="14"/>
      <c r="D61" s="15"/>
      <c r="E61" s="16"/>
      <c r="F61" s="12"/>
    </row>
    <row r="62" spans="1:6" x14ac:dyDescent="0.25">
      <c r="A62" s="17"/>
      <c r="B62" s="13"/>
      <c r="C62" s="14"/>
      <c r="D62" s="15"/>
      <c r="E62" s="16"/>
      <c r="F62" s="12"/>
    </row>
    <row r="63" spans="1:6" x14ac:dyDescent="0.25">
      <c r="A63" s="17"/>
      <c r="B63" s="13"/>
      <c r="C63" s="14"/>
      <c r="D63" s="15"/>
      <c r="E63" s="16"/>
      <c r="F63" s="12"/>
    </row>
    <row r="64" spans="1:6" x14ac:dyDescent="0.25">
      <c r="A64" s="17"/>
      <c r="B64" s="13"/>
      <c r="C64" s="14"/>
      <c r="D64" s="15"/>
      <c r="E64" s="16"/>
      <c r="F64" s="12"/>
    </row>
    <row r="65" spans="1:6" x14ac:dyDescent="0.25">
      <c r="A65" s="17"/>
      <c r="B65" s="13"/>
      <c r="C65" s="14"/>
      <c r="D65" s="15"/>
      <c r="E65" s="16"/>
      <c r="F65" s="12"/>
    </row>
    <row r="66" spans="1:6" x14ac:dyDescent="0.25">
      <c r="A66" s="17"/>
      <c r="B66" s="13"/>
      <c r="C66" s="14"/>
      <c r="D66" s="15"/>
      <c r="E66" s="16"/>
      <c r="F66" s="12"/>
    </row>
    <row r="67" spans="1:6" x14ac:dyDescent="0.25">
      <c r="A67" s="17"/>
      <c r="B67" s="13"/>
      <c r="C67" s="14"/>
      <c r="D67" s="15"/>
      <c r="E67" s="16"/>
      <c r="F67" s="12"/>
    </row>
    <row r="68" spans="1:6" x14ac:dyDescent="0.25">
      <c r="A68" s="17"/>
      <c r="B68" s="13"/>
      <c r="C68" s="14"/>
      <c r="D68" s="15"/>
      <c r="E68" s="16"/>
      <c r="F68" s="12"/>
    </row>
    <row r="69" spans="1:6" x14ac:dyDescent="0.25">
      <c r="A69" s="17"/>
      <c r="B69" s="13"/>
      <c r="C69" s="14"/>
      <c r="D69" s="15"/>
      <c r="E69" s="16"/>
      <c r="F69" s="12"/>
    </row>
    <row r="70" spans="1:6" x14ac:dyDescent="0.25">
      <c r="A70" s="17"/>
      <c r="B70" s="13"/>
      <c r="C70" s="14"/>
      <c r="D70" s="15"/>
      <c r="E70" s="16"/>
      <c r="F70" s="12"/>
    </row>
    <row r="71" spans="1:6" x14ac:dyDescent="0.25">
      <c r="A71" s="17"/>
      <c r="B71" s="13"/>
      <c r="C71" s="14"/>
      <c r="D71" s="15"/>
      <c r="E71" s="16"/>
      <c r="F71" s="12"/>
    </row>
    <row r="72" spans="1:6" x14ac:dyDescent="0.25">
      <c r="A72" s="17"/>
      <c r="B72" s="13"/>
      <c r="C72" s="14"/>
      <c r="D72" s="15"/>
      <c r="E72" s="16"/>
      <c r="F72" s="12"/>
    </row>
    <row r="73" spans="1:6" x14ac:dyDescent="0.25">
      <c r="A73" s="17"/>
      <c r="B73" s="13"/>
      <c r="C73" s="14"/>
      <c r="D73" s="15"/>
      <c r="E73" s="16"/>
      <c r="F73" s="12"/>
    </row>
    <row r="74" spans="1:6" x14ac:dyDescent="0.25">
      <c r="A74" s="17"/>
      <c r="B74" s="13"/>
      <c r="C74" s="14"/>
      <c r="D74" s="15"/>
      <c r="E74" s="16"/>
      <c r="F74" s="12"/>
    </row>
    <row r="75" spans="1:6" x14ac:dyDescent="0.25">
      <c r="A75" s="17"/>
      <c r="B75" s="13"/>
      <c r="C75" s="14"/>
      <c r="D75" s="15"/>
      <c r="E75" s="16"/>
      <c r="F75" s="12"/>
    </row>
    <row r="76" spans="1:6" x14ac:dyDescent="0.25">
      <c r="A76" s="17"/>
      <c r="B76" s="13"/>
      <c r="C76" s="14"/>
      <c r="D76" s="15"/>
      <c r="E76" s="16"/>
      <c r="F76" s="12"/>
    </row>
    <row r="77" spans="1:6" x14ac:dyDescent="0.25">
      <c r="A77" s="17"/>
      <c r="B77" s="13"/>
      <c r="C77" s="14"/>
      <c r="D77" s="15"/>
      <c r="E77" s="16"/>
      <c r="F77" s="12"/>
    </row>
    <row r="78" spans="1:6" x14ac:dyDescent="0.25">
      <c r="A78" s="17"/>
      <c r="B78" s="13"/>
      <c r="C78" s="14"/>
      <c r="D78" s="15"/>
      <c r="E78" s="16"/>
      <c r="F78" s="12"/>
    </row>
    <row r="79" spans="1:6" x14ac:dyDescent="0.25">
      <c r="A79" s="17"/>
      <c r="B79" s="13"/>
      <c r="C79" s="14"/>
      <c r="D79" s="15"/>
      <c r="E79" s="16"/>
      <c r="F79" s="12"/>
    </row>
    <row r="80" spans="1:6" x14ac:dyDescent="0.25">
      <c r="A80" s="17"/>
      <c r="B80" s="13"/>
      <c r="C80" s="14"/>
      <c r="D80" s="15"/>
      <c r="E80" s="16"/>
      <c r="F80" s="12"/>
    </row>
    <row r="81" spans="1:6" x14ac:dyDescent="0.25">
      <c r="A81" s="17"/>
      <c r="B81" s="13"/>
      <c r="C81" s="14"/>
      <c r="D81" s="15"/>
      <c r="E81" s="16"/>
      <c r="F81" s="12"/>
    </row>
    <row r="82" spans="1:6" x14ac:dyDescent="0.25">
      <c r="A82" s="17"/>
      <c r="B82" s="13"/>
      <c r="C82" s="14"/>
      <c r="D82" s="15"/>
      <c r="E82" s="16"/>
      <c r="F82" s="12"/>
    </row>
    <row r="83" spans="1:6" x14ac:dyDescent="0.25">
      <c r="A83" s="17"/>
      <c r="B83" s="13"/>
      <c r="C83" s="14"/>
      <c r="D83" s="15"/>
      <c r="E83" s="16"/>
      <c r="F83" s="12"/>
    </row>
    <row r="84" spans="1:6" x14ac:dyDescent="0.25">
      <c r="A84" s="17"/>
      <c r="B84" s="13"/>
      <c r="C84" s="14"/>
      <c r="D84" s="15"/>
      <c r="E84" s="16"/>
      <c r="F84" s="12"/>
    </row>
    <row r="85" spans="1:6" x14ac:dyDescent="0.25">
      <c r="A85" s="17"/>
      <c r="B85" s="13"/>
      <c r="C85" s="14"/>
      <c r="D85" s="15"/>
      <c r="E85" s="16"/>
      <c r="F85" s="12"/>
    </row>
    <row r="86" spans="1:6" x14ac:dyDescent="0.25">
      <c r="A86" s="17"/>
      <c r="B86" s="13"/>
      <c r="C86" s="14"/>
      <c r="D86" s="15"/>
      <c r="E86" s="16"/>
      <c r="F86" s="12"/>
    </row>
    <row r="87" spans="1:6" x14ac:dyDescent="0.25">
      <c r="A87" s="17"/>
      <c r="B87" s="13"/>
      <c r="C87" s="14"/>
      <c r="D87" s="15"/>
      <c r="E87" s="16"/>
      <c r="F87" s="12"/>
    </row>
    <row r="88" spans="1:6" x14ac:dyDescent="0.25">
      <c r="A88" s="17"/>
      <c r="B88" s="13"/>
      <c r="C88" s="14"/>
      <c r="D88" s="15"/>
      <c r="E88" s="16"/>
      <c r="F88" s="12"/>
    </row>
    <row r="89" spans="1:6" x14ac:dyDescent="0.25">
      <c r="A89" s="17"/>
      <c r="B89" s="13"/>
      <c r="C89" s="14"/>
      <c r="D89" s="15"/>
      <c r="E89" s="16"/>
      <c r="F89" s="12"/>
    </row>
    <row r="90" spans="1:6" x14ac:dyDescent="0.25">
      <c r="A90" s="17"/>
      <c r="B90" s="13"/>
      <c r="C90" s="14"/>
      <c r="D90" s="15"/>
      <c r="E90" s="16"/>
      <c r="F90" s="12"/>
    </row>
    <row r="91" spans="1:6" x14ac:dyDescent="0.25">
      <c r="A91" s="17"/>
      <c r="B91" s="13"/>
      <c r="C91" s="14"/>
      <c r="D91" s="15"/>
      <c r="E91" s="16"/>
      <c r="F91" s="12"/>
    </row>
    <row r="92" spans="1:6" x14ac:dyDescent="0.25">
      <c r="A92" s="17"/>
      <c r="B92" s="13"/>
      <c r="C92" s="14"/>
      <c r="D92" s="15"/>
      <c r="E92" s="16"/>
      <c r="F92" s="12"/>
    </row>
    <row r="93" spans="1:6" x14ac:dyDescent="0.25">
      <c r="A93" s="17"/>
      <c r="B93" s="13"/>
      <c r="C93" s="14"/>
      <c r="D93" s="15"/>
      <c r="E93" s="16"/>
      <c r="F93" s="12"/>
    </row>
    <row r="94" spans="1:6" x14ac:dyDescent="0.25">
      <c r="A94" s="17"/>
      <c r="B94" s="13"/>
      <c r="C94" s="14"/>
      <c r="D94" s="15"/>
      <c r="E94" s="16"/>
      <c r="F94" s="12"/>
    </row>
    <row r="95" spans="1:6" x14ac:dyDescent="0.25">
      <c r="A95" s="17"/>
      <c r="B95" s="13"/>
      <c r="C95" s="14"/>
      <c r="D95" s="15"/>
      <c r="E95" s="16"/>
      <c r="F95" s="12"/>
    </row>
    <row r="96" spans="1:6" x14ac:dyDescent="0.25">
      <c r="A96" s="17"/>
      <c r="B96" s="13"/>
      <c r="C96" s="14"/>
      <c r="D96" s="15"/>
      <c r="E96" s="16"/>
      <c r="F96" s="12"/>
    </row>
    <row r="97" spans="1:6" x14ac:dyDescent="0.25">
      <c r="A97" s="17"/>
      <c r="B97" s="13"/>
      <c r="C97" s="14"/>
      <c r="D97" s="15"/>
      <c r="E97" s="16"/>
      <c r="F97" s="12"/>
    </row>
    <row r="98" spans="1:6" x14ac:dyDescent="0.25">
      <c r="A98" s="17"/>
      <c r="B98" s="13"/>
      <c r="C98" s="14"/>
      <c r="D98" s="15"/>
      <c r="E98" s="16"/>
      <c r="F98" s="12"/>
    </row>
    <row r="99" spans="1:6" x14ac:dyDescent="0.25">
      <c r="A99" s="17"/>
      <c r="B99" s="13"/>
      <c r="C99" s="14"/>
      <c r="D99" s="15"/>
      <c r="E99" s="16"/>
      <c r="F99" s="12"/>
    </row>
    <row r="100" spans="1:6" x14ac:dyDescent="0.25">
      <c r="A100" s="47"/>
      <c r="B100" s="48" t="s">
        <v>626</v>
      </c>
      <c r="C100" s="49"/>
      <c r="D100" s="50"/>
      <c r="E100" s="51"/>
      <c r="F100" s="52">
        <f>+SUM(F49:F99)</f>
        <v>0</v>
      </c>
    </row>
    <row r="101" spans="1:6" x14ac:dyDescent="0.25">
      <c r="A101" s="17"/>
      <c r="B101" s="13"/>
      <c r="C101" s="14"/>
      <c r="D101" s="15"/>
      <c r="E101" s="16"/>
      <c r="F101" s="12"/>
    </row>
    <row r="102" spans="1:6" ht="15.6" x14ac:dyDescent="0.3">
      <c r="B102" s="35" t="s">
        <v>635</v>
      </c>
    </row>
    <row r="103" spans="1:6" ht="15.6" x14ac:dyDescent="0.3">
      <c r="B103" s="35" t="s">
        <v>340</v>
      </c>
      <c r="C103" s="35"/>
    </row>
    <row r="105" spans="1:6" x14ac:dyDescent="0.25">
      <c r="B105" s="6" t="s">
        <v>669</v>
      </c>
      <c r="F105" s="36">
        <f>+F48</f>
        <v>0</v>
      </c>
    </row>
    <row r="106" spans="1:6" x14ac:dyDescent="0.25">
      <c r="B106" s="6" t="s">
        <v>670</v>
      </c>
      <c r="F106" s="36">
        <f>+F100</f>
        <v>0</v>
      </c>
    </row>
    <row r="108" spans="1:6" x14ac:dyDescent="0.25">
      <c r="B108" s="6" t="s">
        <v>628</v>
      </c>
      <c r="F108" s="57">
        <f>+SUM(F102:F107)</f>
        <v>0</v>
      </c>
    </row>
    <row r="109" spans="1:6" ht="14.4" thickBot="1" x14ac:dyDescent="0.3">
      <c r="A109" s="34"/>
      <c r="B109" s="34"/>
      <c r="C109" s="34"/>
      <c r="D109" s="34"/>
      <c r="E109" s="46"/>
      <c r="F109" s="58"/>
    </row>
    <row r="110" spans="1:6" ht="14.4" thickTop="1" x14ac:dyDescent="0.25"/>
  </sheetData>
  <autoFilter ref="A1:F101" xr:uid="{00000000-0001-0000-0000-000000000000}"/>
  <mergeCells count="1">
    <mergeCell ref="F108:F109"/>
  </mergeCells>
  <phoneticPr fontId="8" type="noConversion"/>
  <pageMargins left="0.70866141732283472" right="0.70866141732283472" top="1.1417322834645669" bottom="0.74803149606299213" header="0.31496062992125984" footer="0.31496062992125984"/>
  <pageSetup paperSize="9" scale="74" fitToHeight="0" orientation="portrait" r:id="rId1"/>
  <headerFooter>
    <oddHeader>&amp;L&amp;"Calibri,Bold"LOLARDP_T02: &amp;"Calibri,Regular"Wits Faculty of Heath Science Library Redevelopment&amp;R&amp;G</oddHeader>
    <oddFooter>&amp;L&amp;10University of the Witwatersrand
Health Sciences Library Upgrade&amp;RBOQ/&amp;P</oddFooter>
  </headerFooter>
  <rowBreaks count="1" manualBreakCount="1">
    <brk id="48" max="5" man="1"/>
  </rowBreaks>
  <legacyDrawingHF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4DFE3CF-3D96-483D-9880-6F13C2CAF9E8}">
  <dimension ref="A1:G51"/>
  <sheetViews>
    <sheetView zoomScaleNormal="100" workbookViewId="0">
      <selection activeCell="A27" sqref="A27"/>
    </sheetView>
  </sheetViews>
  <sheetFormatPr defaultColWidth="8.88671875" defaultRowHeight="13.8" x14ac:dyDescent="0.25"/>
  <cols>
    <col min="1" max="1" width="10.6640625" style="6" customWidth="1"/>
    <col min="2" max="2" width="48.33203125" style="8" customWidth="1"/>
    <col min="3" max="3" width="10.6640625" style="6" customWidth="1"/>
    <col min="4" max="4" width="13" style="6" customWidth="1"/>
    <col min="5" max="5" width="13" style="8" customWidth="1"/>
    <col min="6" max="6" width="19.33203125" style="9" customWidth="1"/>
    <col min="7" max="7" width="8.88671875" style="4"/>
    <col min="8" max="16384" width="8.88671875" style="5"/>
  </cols>
  <sheetData>
    <row r="1" spans="1:6" x14ac:dyDescent="0.25">
      <c r="A1" s="1" t="s">
        <v>0</v>
      </c>
      <c r="B1" s="2" t="s">
        <v>1</v>
      </c>
      <c r="C1" s="1" t="s">
        <v>2</v>
      </c>
      <c r="D1" s="1" t="s">
        <v>3</v>
      </c>
      <c r="E1" s="2" t="s">
        <v>4</v>
      </c>
      <c r="F1" s="3" t="s">
        <v>5</v>
      </c>
    </row>
    <row r="3" spans="1:6" ht="17.399999999999999" x14ac:dyDescent="0.3">
      <c r="B3" s="27" t="s">
        <v>369</v>
      </c>
    </row>
    <row r="5" spans="1:6" ht="15.6" x14ac:dyDescent="0.3">
      <c r="B5" s="28" t="s">
        <v>202</v>
      </c>
    </row>
    <row r="7" spans="1:6" x14ac:dyDescent="0.25">
      <c r="B7" s="29" t="s">
        <v>203</v>
      </c>
      <c r="F7" s="12"/>
    </row>
    <row r="9" spans="1:6" x14ac:dyDescent="0.25">
      <c r="B9" s="30" t="s">
        <v>204</v>
      </c>
      <c r="F9" s="12"/>
    </row>
    <row r="11" spans="1:6" x14ac:dyDescent="0.25">
      <c r="A11" s="17" t="s">
        <v>521</v>
      </c>
      <c r="B11" s="30" t="s">
        <v>205</v>
      </c>
      <c r="C11" s="14" t="s">
        <v>15</v>
      </c>
      <c r="D11" s="15">
        <v>4</v>
      </c>
      <c r="E11" s="16"/>
      <c r="F11" s="12">
        <f>ROUND(D11*E11,2)</f>
        <v>0</v>
      </c>
    </row>
    <row r="13" spans="1:6" x14ac:dyDescent="0.25">
      <c r="A13" s="17" t="s">
        <v>522</v>
      </c>
      <c r="B13" s="30" t="s">
        <v>206</v>
      </c>
      <c r="C13" s="14" t="s">
        <v>15</v>
      </c>
      <c r="D13" s="15">
        <v>2</v>
      </c>
      <c r="E13" s="16"/>
      <c r="F13" s="12">
        <f>ROUND(D13*E13,2)</f>
        <v>0</v>
      </c>
    </row>
    <row r="15" spans="1:6" x14ac:dyDescent="0.25">
      <c r="B15" s="30" t="s">
        <v>207</v>
      </c>
      <c r="F15" s="12"/>
    </row>
    <row r="17" spans="1:6" x14ac:dyDescent="0.25">
      <c r="A17" s="17" t="s">
        <v>523</v>
      </c>
      <c r="B17" s="30" t="s">
        <v>208</v>
      </c>
      <c r="C17" s="14" t="s">
        <v>15</v>
      </c>
      <c r="D17" s="15">
        <v>4</v>
      </c>
      <c r="E17" s="16"/>
      <c r="F17" s="12">
        <f>ROUND(D17*E17,2)</f>
        <v>0</v>
      </c>
    </row>
    <row r="19" spans="1:6" x14ac:dyDescent="0.25">
      <c r="B19" s="29" t="s">
        <v>209</v>
      </c>
      <c r="F19" s="12"/>
    </row>
    <row r="21" spans="1:6" ht="69" x14ac:dyDescent="0.25">
      <c r="B21" s="30" t="s">
        <v>210</v>
      </c>
      <c r="F21" s="12"/>
    </row>
    <row r="23" spans="1:6" x14ac:dyDescent="0.25">
      <c r="A23" s="17" t="s">
        <v>524</v>
      </c>
      <c r="B23" s="30" t="s">
        <v>211</v>
      </c>
      <c r="C23" s="14" t="s">
        <v>12</v>
      </c>
      <c r="D23" s="15">
        <v>14</v>
      </c>
      <c r="E23" s="16"/>
      <c r="F23" s="12">
        <f>ROUND(D23*E23,2)</f>
        <v>0</v>
      </c>
    </row>
    <row r="25" spans="1:6" ht="69" x14ac:dyDescent="0.25">
      <c r="B25" s="30" t="s">
        <v>212</v>
      </c>
      <c r="F25" s="12"/>
    </row>
    <row r="27" spans="1:6" x14ac:dyDescent="0.25">
      <c r="A27" s="17" t="s">
        <v>525</v>
      </c>
      <c r="B27" s="30" t="s">
        <v>213</v>
      </c>
      <c r="C27" s="14" t="s">
        <v>12</v>
      </c>
      <c r="D27" s="15">
        <v>101</v>
      </c>
      <c r="E27" s="16"/>
      <c r="F27" s="12">
        <f>ROUND(D27*E27,2)</f>
        <v>0</v>
      </c>
    </row>
    <row r="43" spans="1:6" x14ac:dyDescent="0.25">
      <c r="A43" s="47"/>
      <c r="B43" s="53" t="s">
        <v>626</v>
      </c>
      <c r="C43" s="49"/>
      <c r="D43" s="50"/>
      <c r="E43" s="51"/>
      <c r="F43" s="52">
        <f>+SUM(F3:F41)</f>
        <v>0</v>
      </c>
    </row>
    <row r="44" spans="1:6" ht="15.6" x14ac:dyDescent="0.3">
      <c r="B44" s="54" t="s">
        <v>636</v>
      </c>
    </row>
    <row r="45" spans="1:6" ht="15.6" x14ac:dyDescent="0.3">
      <c r="B45" s="35" t="s">
        <v>386</v>
      </c>
      <c r="C45" s="55"/>
    </row>
    <row r="47" spans="1:6" x14ac:dyDescent="0.25">
      <c r="B47" s="8" t="s">
        <v>671</v>
      </c>
      <c r="F47" s="36">
        <f>+F43</f>
        <v>0</v>
      </c>
    </row>
    <row r="49" spans="1:6" x14ac:dyDescent="0.25">
      <c r="B49" s="8" t="s">
        <v>628</v>
      </c>
      <c r="F49" s="57">
        <f>+SUM(F45:F48)</f>
        <v>0</v>
      </c>
    </row>
    <row r="50" spans="1:6" ht="14.4" thickBot="1" x14ac:dyDescent="0.3">
      <c r="A50" s="34"/>
      <c r="B50" s="46"/>
      <c r="C50" s="34"/>
      <c r="D50" s="34"/>
      <c r="E50" s="46"/>
      <c r="F50" s="58"/>
    </row>
    <row r="51" spans="1:6" ht="14.4" thickTop="1" x14ac:dyDescent="0.25"/>
  </sheetData>
  <autoFilter ref="A1:F28" xr:uid="{00000000-0001-0000-0000-000000000000}"/>
  <mergeCells count="1">
    <mergeCell ref="F49:F50"/>
  </mergeCells>
  <pageMargins left="0.70866141732283472" right="0.70866141732283472" top="1.1417322834645669" bottom="0.74803149606299213" header="0.31496062992125984" footer="0.31496062992125984"/>
  <pageSetup paperSize="9" scale="75" fitToHeight="0" orientation="portrait" r:id="rId1"/>
  <headerFooter>
    <oddHeader>&amp;L&amp;"Calibri,Bold"LOLARDP_T02: &amp;"Calibri,Regular"Wits Faculty of Heath Science Library Redevelopment&amp;R&amp;G</oddHeader>
    <oddFooter>&amp;L&amp;10University of the Witwatersrand
Health Sciences Library Upgrade&amp;RBOQ/&amp;P</oddFooter>
  </headerFooter>
  <legacyDrawingHF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DEEB2A1972EEDC41B3BE3A4B7903E5D0" ma:contentTypeVersion="15" ma:contentTypeDescription="Create a new document." ma:contentTypeScope="" ma:versionID="5258396d60e82f9b4280c53ead983aea">
  <xsd:schema xmlns:xsd="http://www.w3.org/2001/XMLSchema" xmlns:xs="http://www.w3.org/2001/XMLSchema" xmlns:p="http://schemas.microsoft.com/office/2006/metadata/properties" xmlns:ns2="42be6aa8-af95-46f5-9f09-19152cf50938" xmlns:ns3="4d67df33-38b8-42de-8ae3-855f70b4adc2" targetNamespace="http://schemas.microsoft.com/office/2006/metadata/properties" ma:root="true" ma:fieldsID="6fb709ede94147ad1135e46a565a08a1" ns2:_="" ns3:_="">
    <xsd:import namespace="42be6aa8-af95-46f5-9f09-19152cf50938"/>
    <xsd:import namespace="4d67df33-38b8-42de-8ae3-855f70b4adc2"/>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ObjectDetectorVersions" minOccurs="0"/>
                <xsd:element ref="ns2:MediaServiceGenerationTime" minOccurs="0"/>
                <xsd:element ref="ns2:MediaServiceEventHashCode" minOccurs="0"/>
                <xsd:element ref="ns2:MediaLengthInSeconds" minOccurs="0"/>
                <xsd:element ref="ns2:lcf76f155ced4ddcb4097134ff3c332f" minOccurs="0"/>
                <xsd:element ref="ns3:TaxCatchAll" minOccurs="0"/>
                <xsd:element ref="ns2:MediaServiceOCR" minOccurs="0"/>
                <xsd:element ref="ns2:MediaServiceSearchProperties" minOccurs="0"/>
                <xsd:element ref="ns3:SharedWithUsers" minOccurs="0"/>
                <xsd:element ref="ns3:SharedWithDetails" minOccurs="0"/>
                <xsd:element ref="ns2:MediaServiceLocatio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2be6aa8-af95-46f5-9f09-19152cf5093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dexed="true" ma:internalName="MediaServiceDateTaken" ma:readOnly="true">
      <xsd:simpleType>
        <xsd:restriction base="dms:Text"/>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lcf76f155ced4ddcb4097134ff3c332f" ma:index="16" nillable="true" ma:taxonomy="true" ma:internalName="lcf76f155ced4ddcb4097134ff3c332f" ma:taxonomyFieldName="MediaServiceImageTags" ma:displayName="Image Tags" ma:readOnly="false" ma:fieldId="{5cf76f15-5ced-4ddc-b409-7134ff3c332f}" ma:taxonomyMulti="true" ma:sspId="625a321a-fc78-4da1-805c-47948b4ee1b6" ma:termSetId="09814cd3-568e-fe90-9814-8d621ff8fb84" ma:anchorId="fba54fb3-c3e1-fe81-a776-ca4b69148c4d" ma:open="true" ma:isKeyword="false">
      <xsd:complexType>
        <xsd:sequence>
          <xsd:element ref="pc:Terms" minOccurs="0" maxOccurs="1"/>
        </xsd:sequence>
      </xsd:complexType>
    </xsd:element>
    <xsd:element name="MediaServiceOCR" ma:index="18" nillable="true" ma:displayName="Extracted Text" ma:internalName="MediaServiceOCR" ma:readOnly="true">
      <xsd:simpleType>
        <xsd:restriction base="dms:Note">
          <xsd:maxLength value="255"/>
        </xsd:restriction>
      </xsd:simpleType>
    </xsd:element>
    <xsd:element name="MediaServiceSearchProperties" ma:index="19" nillable="true" ma:displayName="MediaServiceSearchProperties" ma:hidden="true" ma:internalName="MediaServiceSearchProperties" ma:readOnly="true">
      <xsd:simpleType>
        <xsd:restriction base="dms:Note"/>
      </xsd:simpleType>
    </xsd:element>
    <xsd:element name="MediaServiceLocation" ma:index="22" nillable="true" ma:displayName="Location" ma:indexed="true" ma:internalName="MediaServiceLocation"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4d67df33-38b8-42de-8ae3-855f70b4adc2" elementFormDefault="qualified">
    <xsd:import namespace="http://schemas.microsoft.com/office/2006/documentManagement/types"/>
    <xsd:import namespace="http://schemas.microsoft.com/office/infopath/2007/PartnerControls"/>
    <xsd:element name="TaxCatchAll" ma:index="17" nillable="true" ma:displayName="Taxonomy Catch All Column" ma:hidden="true" ma:list="{63a364e2-0534-42cf-9868-69c46915e324}" ma:internalName="TaxCatchAll" ma:showField="CatchAllData" ma:web="4d67df33-38b8-42de-8ae3-855f70b4adc2">
      <xsd:complexType>
        <xsd:complexContent>
          <xsd:extension base="dms:MultiChoiceLookup">
            <xsd:sequence>
              <xsd:element name="Value" type="dms:Lookup" maxOccurs="unbounded" minOccurs="0" nillable="true"/>
            </xsd:sequence>
          </xsd:extension>
        </xsd:complexContent>
      </xsd:complexType>
    </xsd:element>
    <xsd:element name="SharedWithUsers" ma:index="2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1"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4d67df33-38b8-42de-8ae3-855f70b4adc2" xsi:nil="true"/>
    <lcf76f155ced4ddcb4097134ff3c332f xmlns="42be6aa8-af95-46f5-9f09-19152cf50938">
      <Terms xmlns="http://schemas.microsoft.com/office/infopath/2007/PartnerControls"/>
    </lcf76f155ced4ddcb4097134ff3c332f>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2775FC7C-8D3B-4794-8B29-F1265D9848C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2be6aa8-af95-46f5-9f09-19152cf50938"/>
    <ds:schemaRef ds:uri="4d67df33-38b8-42de-8ae3-855f70b4adc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E253F0D7-A0FF-49D2-91E5-C1129E383FF1}">
  <ds:schemaRefs>
    <ds:schemaRef ds:uri="http://schemas.microsoft.com/office/2006/metadata/properties"/>
    <ds:schemaRef ds:uri="http://schemas.microsoft.com/office/infopath/2007/PartnerControls"/>
    <ds:schemaRef ds:uri="4d67df33-38b8-42de-8ae3-855f70b4adc2"/>
    <ds:schemaRef ds:uri="42be6aa8-af95-46f5-9f09-19152cf50938"/>
  </ds:schemaRefs>
</ds:datastoreItem>
</file>

<file path=customXml/itemProps3.xml><?xml version="1.0" encoding="utf-8"?>
<ds:datastoreItem xmlns:ds="http://schemas.openxmlformats.org/officeDocument/2006/customXml" ds:itemID="{2077857A-8B4D-4B5F-BE56-025CBB2D5BC9}">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15</vt:i4>
      </vt:variant>
      <vt:variant>
        <vt:lpstr>Named Ranges</vt:lpstr>
      </vt:variant>
      <vt:variant>
        <vt:i4>30</vt:i4>
      </vt:variant>
    </vt:vector>
  </HeadingPairs>
  <TitlesOfParts>
    <vt:vector size="45" baseType="lpstr">
      <vt:lpstr>Summary</vt:lpstr>
      <vt:lpstr>Preliminaries</vt:lpstr>
      <vt:lpstr>Alterations</vt:lpstr>
      <vt:lpstr>Masonry</vt:lpstr>
      <vt:lpstr>Carpentry and Joinery</vt:lpstr>
      <vt:lpstr>Ceilings, Partitions and Access</vt:lpstr>
      <vt:lpstr>Floor Coverings, Wall Linings</vt:lpstr>
      <vt:lpstr>Ironmongery</vt:lpstr>
      <vt:lpstr>Metalwork</vt:lpstr>
      <vt:lpstr>Plastering</vt:lpstr>
      <vt:lpstr>Tiling</vt:lpstr>
      <vt:lpstr>Plumbing and Drainage</vt:lpstr>
      <vt:lpstr>Glazing</vt:lpstr>
      <vt:lpstr>Paintwork</vt:lpstr>
      <vt:lpstr>Provisional Sums</vt:lpstr>
      <vt:lpstr>Alterations!Print_Area</vt:lpstr>
      <vt:lpstr>'Carpentry and Joinery'!Print_Area</vt:lpstr>
      <vt:lpstr>'Ceilings, Partitions and Access'!Print_Area</vt:lpstr>
      <vt:lpstr>'Floor Coverings, Wall Linings'!Print_Area</vt:lpstr>
      <vt:lpstr>Glazing!Print_Area</vt:lpstr>
      <vt:lpstr>Ironmongery!Print_Area</vt:lpstr>
      <vt:lpstr>Masonry!Print_Area</vt:lpstr>
      <vt:lpstr>Metalwork!Print_Area</vt:lpstr>
      <vt:lpstr>Paintwork!Print_Area</vt:lpstr>
      <vt:lpstr>Plastering!Print_Area</vt:lpstr>
      <vt:lpstr>'Plumbing and Drainage'!Print_Area</vt:lpstr>
      <vt:lpstr>Preliminaries!Print_Area</vt:lpstr>
      <vt:lpstr>'Provisional Sums'!Print_Area</vt:lpstr>
      <vt:lpstr>Summary!Print_Area</vt:lpstr>
      <vt:lpstr>Tiling!Print_Area</vt:lpstr>
      <vt:lpstr>Alterations!Print_Titles</vt:lpstr>
      <vt:lpstr>'Carpentry and Joinery'!Print_Titles</vt:lpstr>
      <vt:lpstr>'Ceilings, Partitions and Access'!Print_Titles</vt:lpstr>
      <vt:lpstr>'Floor Coverings, Wall Linings'!Print_Titles</vt:lpstr>
      <vt:lpstr>Glazing!Print_Titles</vt:lpstr>
      <vt:lpstr>Ironmongery!Print_Titles</vt:lpstr>
      <vt:lpstr>Masonry!Print_Titles</vt:lpstr>
      <vt:lpstr>Metalwork!Print_Titles</vt:lpstr>
      <vt:lpstr>Paintwork!Print_Titles</vt:lpstr>
      <vt:lpstr>Plastering!Print_Titles</vt:lpstr>
      <vt:lpstr>'Plumbing and Drainage'!Print_Titles</vt:lpstr>
      <vt:lpstr>Preliminaries!Print_Titles</vt:lpstr>
      <vt:lpstr>'Provisional Sums'!Print_Titles</vt:lpstr>
      <vt:lpstr>Summary!Print_Titles</vt:lpstr>
      <vt:lpstr>Tiling!Print_Titles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Bonnita Chazen</dc:creator>
  <cp:lastModifiedBy>Charmaine Layton</cp:lastModifiedBy>
  <cp:lastPrinted>2025-10-10T06:27:17Z</cp:lastPrinted>
  <dcterms:created xsi:type="dcterms:W3CDTF">2025-05-29T08:39:49Z</dcterms:created>
  <dcterms:modified xsi:type="dcterms:W3CDTF">2025-10-10T06:32:36Z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0x010100DEEB2A1972EEDC41B3BE3A4B7903E5D0</vt:lpwstr>
  </property>
  <property fmtid="{D5CDD505-2E9C-101B-9397-08002B2CF9AE}" pid="3" name="MediaServiceImageTags">
    <vt:lpwstr/>
  </property>
</Properties>
</file>